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9\Актуализация ТС и Регламентов\ТС на 2019г\"/>
    </mc:Choice>
  </mc:AlternateContent>
  <bookViews>
    <workbookView xWindow="-15" yWindow="-15" windowWidth="14370" windowHeight="13170" tabRatio="871" activeTab="9"/>
  </bookViews>
  <sheets>
    <sheet name="8 штр" sheetId="1" r:id="rId1"/>
    <sheet name="7 ЗПТ" sheetId="30" r:id="rId2"/>
    <sheet name="6.4" sheetId="4" r:id="rId3"/>
    <sheet name="6.3" sheetId="47" r:id="rId4"/>
    <sheet name="6.2" sheetId="28" r:id="rId5"/>
    <sheet name="6.1" sheetId="27" r:id="rId6"/>
    <sheet name="5.3" sheetId="39" r:id="rId7"/>
    <sheet name="5.2" sheetId="42" r:id="rId8"/>
    <sheet name="5.1" sheetId="8" r:id="rId9"/>
    <sheet name="4" sheetId="14" r:id="rId10"/>
    <sheet name="3.5 " sheetId="41" r:id="rId11"/>
    <sheet name="3.4" sheetId="49" r:id="rId12"/>
    <sheet name="3.3" sheetId="10" r:id="rId13"/>
    <sheet name="3.2" sheetId="11" r:id="rId14"/>
    <sheet name="3.1" sheetId="12" r:id="rId15"/>
    <sheet name="2.9 дисп" sheetId="48" r:id="rId16"/>
    <sheet name="2.8" sheetId="26" r:id="rId17"/>
    <sheet name="2.7" sheetId="5" r:id="rId18"/>
    <sheet name="2.6" sheetId="22" r:id="rId19"/>
    <sheet name="2.5" sheetId="45" r:id="rId20"/>
    <sheet name="2.4" sheetId="44" r:id="rId21"/>
    <sheet name="2.3" sheetId="46" r:id="rId22"/>
    <sheet name="2.2" sheetId="16" r:id="rId23"/>
    <sheet name="2.1" sheetId="15" r:id="rId24"/>
    <sheet name="1" sheetId="40" r:id="rId25"/>
  </sheets>
  <definedNames>
    <definedName name="_xlnm._FilterDatabase" localSheetId="24" hidden="1">'1'!$A$5:$M$5</definedName>
    <definedName name="_xlnm._FilterDatabase" localSheetId="22" hidden="1">'2.2'!$A$4:$E$676</definedName>
    <definedName name="_xlnm._FilterDatabase" localSheetId="16" hidden="1">'2.8'!$A$68:$E$68</definedName>
    <definedName name="_xlnm._FilterDatabase" localSheetId="13" hidden="1">'3.2'!$A$3:$F$364</definedName>
    <definedName name="_xlnm._FilterDatabase" localSheetId="8" hidden="1">'5.1'!$A$3:$F$114</definedName>
    <definedName name="_xlnm._FilterDatabase" localSheetId="7" hidden="1">'5.2'!$A$1:$E$36</definedName>
    <definedName name="_xlnm._FilterDatabase" localSheetId="4" hidden="1">'6.2'!$A$3:$G$443</definedName>
    <definedName name="Z_A751BF42_68F4_4BC0_A7EA_44F046D619A6_.wvu.Cols" localSheetId="0" hidden="1">'8 штр'!$E:$F</definedName>
    <definedName name="Z_A751BF42_68F4_4BC0_A7EA_44F046D619A6_.wvu.FilterData" localSheetId="13" hidden="1">'3.2'!#REF!</definedName>
    <definedName name="Z_A751BF42_68F4_4BC0_A7EA_44F046D619A6_.wvu.PrintArea" localSheetId="8" hidden="1">'5.1'!$D$1:$D$1</definedName>
    <definedName name="Z_A751BF42_68F4_4BC0_A7EA_44F046D619A6_.wvu.PrintArea" localSheetId="7" hidden="1">'5.2'!#REF!</definedName>
    <definedName name="Z_A751BF42_68F4_4BC0_A7EA_44F046D619A6_.wvu.PrintArea" localSheetId="0" hidden="1">'8 штр'!#REF!</definedName>
    <definedName name="Z_A751BF42_68F4_4BC0_A7EA_44F046D619A6_.wvu.PrintTitles" localSheetId="17" hidden="1">'2.7'!$3:$4</definedName>
    <definedName name="Z_A751BF42_68F4_4BC0_A7EA_44F046D619A6_.wvu.PrintTitles" localSheetId="14" hidden="1">'3.1'!$3:$3</definedName>
    <definedName name="Z_A751BF42_68F4_4BC0_A7EA_44F046D619A6_.wvu.PrintTitles" localSheetId="13" hidden="1">'3.2'!#REF!</definedName>
    <definedName name="Z_A751BF42_68F4_4BC0_A7EA_44F046D619A6_.wvu.Rows" localSheetId="14" hidden="1">'3.1'!$26:$26,'3.1'!$59:$62</definedName>
    <definedName name="Z_A751BF42_68F4_4BC0_A7EA_44F046D619A6_.wvu.Rows" localSheetId="2" hidden="1">'6.4'!$13:$13</definedName>
    <definedName name="_xlnm.Print_Titles" localSheetId="24">'1'!$3:$4</definedName>
    <definedName name="_xlnm.Print_Titles" localSheetId="18">'2.6'!#REF!</definedName>
    <definedName name="_xlnm.Print_Titles" localSheetId="17">'2.7'!$3:$4</definedName>
    <definedName name="_xlnm.Print_Titles" localSheetId="16">'2.8'!#REF!</definedName>
    <definedName name="_xlnm.Print_Titles" localSheetId="14">'3.1'!$3:$3</definedName>
    <definedName name="_xlnm.Print_Titles" localSheetId="13">'3.2'!#REF!</definedName>
    <definedName name="_xlnm.Print_Titles" localSheetId="10">'3.5 '!$3:$3</definedName>
    <definedName name="_xlnm.Print_Titles" localSheetId="8">'5.1'!$3:$3</definedName>
    <definedName name="_xlnm.Print_Titles" localSheetId="7">'5.2'!#REF!</definedName>
    <definedName name="_xlnm.Print_Titles" localSheetId="0">'8 штр'!#REF!</definedName>
    <definedName name="_xlnm.Print_Area" localSheetId="24">'1'!$A$1:$M$148</definedName>
    <definedName name="_xlnm.Print_Area" localSheetId="23">'2.1'!$A$1:$C$13</definedName>
    <definedName name="_xlnm.Print_Area" localSheetId="22">'2.2'!$A$1:$E$676</definedName>
    <definedName name="_xlnm.Print_Area" localSheetId="21">'2.3'!$A$1:$K$17</definedName>
    <definedName name="_xlnm.Print_Area" localSheetId="18">'2.6'!$A$1:$F$271</definedName>
    <definedName name="_xlnm.Print_Area" localSheetId="16">'2.8'!$A$1:$D$195</definedName>
    <definedName name="_xlnm.Print_Area" localSheetId="14">'3.1'!$A$1:$D$363</definedName>
    <definedName name="_xlnm.Print_Area" localSheetId="13">'3.2'!$A$1:$F$364</definedName>
    <definedName name="_xlnm.Print_Area" localSheetId="12">'3.3'!$A$1:$D$48</definedName>
    <definedName name="_xlnm.Print_Area" localSheetId="9">'4'!$A$1:$E$58</definedName>
    <definedName name="_xlnm.Print_Area" localSheetId="8">'5.1'!$A$1:$D$165</definedName>
    <definedName name="_xlnm.Print_Area" localSheetId="7">'5.2'!$A$1:$F$164</definedName>
    <definedName name="_xlnm.Print_Area" localSheetId="6">'5.3'!$A$1:$D$31</definedName>
    <definedName name="_xlnm.Print_Area" localSheetId="5">'6.1'!$A$1:$C$13</definedName>
    <definedName name="_xlnm.Print_Area" localSheetId="0">'8 штр'!$A$1:$D$103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E81" i="42" l="1"/>
  <c r="H160" i="11" l="1"/>
  <c r="G160" i="11"/>
  <c r="E137" i="42" l="1"/>
  <c r="E128" i="42"/>
  <c r="E127" i="42"/>
  <c r="E114" i="42"/>
  <c r="E113" i="42"/>
  <c r="E122" i="42"/>
  <c r="E121" i="42"/>
  <c r="E348" i="11" l="1"/>
  <c r="E36" i="11"/>
  <c r="E35" i="11"/>
  <c r="E91" i="42" l="1"/>
  <c r="E92" i="42"/>
  <c r="E93" i="42"/>
  <c r="E94" i="42"/>
  <c r="E90" i="42"/>
  <c r="E10" i="42"/>
  <c r="E8" i="42"/>
  <c r="D142" i="42"/>
  <c r="E142" i="42" s="1"/>
  <c r="D141" i="42"/>
  <c r="E141" i="42" s="1"/>
  <c r="D143" i="42"/>
  <c r="E143" i="42" s="1"/>
  <c r="D144" i="42"/>
  <c r="E144" i="42" s="1"/>
  <c r="D145" i="42"/>
  <c r="E145" i="42" s="1"/>
  <c r="D146" i="42"/>
  <c r="E146" i="42" s="1"/>
  <c r="D147" i="42"/>
  <c r="E147" i="42" s="1"/>
  <c r="D148" i="42"/>
  <c r="E148" i="42" s="1"/>
  <c r="D149" i="42"/>
  <c r="E149" i="42" s="1"/>
  <c r="D140" i="42"/>
  <c r="E140" i="42" s="1"/>
  <c r="E193" i="11" l="1"/>
  <c r="E194" i="11"/>
  <c r="E195" i="11"/>
  <c r="E196" i="11"/>
  <c r="E197" i="11"/>
  <c r="E192" i="11"/>
  <c r="E356" i="11"/>
  <c r="E355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9" i="11"/>
  <c r="E350" i="11"/>
  <c r="E351" i="11"/>
  <c r="E352" i="11"/>
  <c r="E353" i="11"/>
  <c r="E354" i="11"/>
  <c r="E357" i="11"/>
  <c r="E358" i="11"/>
  <c r="E359" i="11"/>
  <c r="E360" i="11"/>
  <c r="E361" i="11"/>
  <c r="E362" i="11"/>
  <c r="E363" i="11"/>
  <c r="E4" i="11"/>
  <c r="D676" i="16" l="1"/>
  <c r="E163" i="42" l="1"/>
  <c r="E162" i="42"/>
  <c r="E161" i="42"/>
  <c r="E160" i="42"/>
  <c r="E159" i="42"/>
  <c r="E158" i="42"/>
  <c r="E157" i="42"/>
  <c r="E156" i="42"/>
  <c r="E155" i="42"/>
  <c r="E154" i="42"/>
  <c r="E153" i="42"/>
  <c r="E152" i="42"/>
  <c r="E151" i="42"/>
  <c r="E150" i="42"/>
  <c r="E139" i="42"/>
  <c r="E138" i="42"/>
  <c r="E136" i="42"/>
  <c r="E135" i="42"/>
  <c r="E134" i="42"/>
  <c r="E133" i="42"/>
  <c r="E132" i="42"/>
  <c r="E131" i="42"/>
  <c r="E130" i="42"/>
  <c r="E129" i="42"/>
  <c r="E126" i="42"/>
  <c r="E125" i="42"/>
  <c r="E124" i="42"/>
  <c r="E123" i="42"/>
  <c r="E120" i="42"/>
  <c r="E119" i="42"/>
  <c r="E118" i="42"/>
  <c r="E117" i="42"/>
  <c r="E116" i="42"/>
  <c r="E115" i="42"/>
  <c r="E112" i="42"/>
  <c r="E111" i="42"/>
  <c r="E110" i="42"/>
  <c r="E109" i="42"/>
  <c r="E108" i="42"/>
  <c r="E107" i="42"/>
  <c r="E106" i="42"/>
  <c r="E105" i="42"/>
  <c r="E104" i="42"/>
  <c r="E103" i="42"/>
  <c r="E102" i="42"/>
  <c r="E101" i="42"/>
  <c r="E100" i="42"/>
  <c r="E99" i="42"/>
  <c r="E98" i="42"/>
  <c r="E97" i="42"/>
  <c r="E96" i="42"/>
  <c r="E95" i="42"/>
  <c r="E89" i="42"/>
  <c r="E88" i="42"/>
  <c r="E87" i="42"/>
  <c r="E86" i="42"/>
  <c r="E85" i="42"/>
  <c r="E84" i="42"/>
  <c r="E83" i="42"/>
  <c r="E82" i="42"/>
  <c r="E78" i="42"/>
  <c r="E77" i="42"/>
  <c r="E76" i="42"/>
  <c r="E75" i="42"/>
  <c r="E74" i="42"/>
  <c r="E73" i="42"/>
  <c r="E72" i="42"/>
  <c r="E71" i="42"/>
  <c r="E70" i="42"/>
  <c r="E69" i="42"/>
  <c r="E68" i="42"/>
  <c r="E67" i="42"/>
  <c r="E66" i="42"/>
  <c r="E65" i="42"/>
  <c r="E64" i="42"/>
  <c r="E63" i="42"/>
  <c r="E62" i="42"/>
  <c r="E61" i="42"/>
  <c r="E60" i="42"/>
  <c r="E59" i="42"/>
  <c r="E58" i="42"/>
  <c r="E57" i="42"/>
  <c r="E56" i="42"/>
  <c r="E55" i="42"/>
  <c r="E54" i="42"/>
  <c r="E53" i="42"/>
  <c r="E52" i="42"/>
  <c r="E51" i="42"/>
  <c r="E50" i="42"/>
  <c r="E49" i="42"/>
  <c r="E48" i="42"/>
  <c r="E47" i="42"/>
  <c r="E46" i="42"/>
  <c r="E45" i="42"/>
  <c r="E44" i="42"/>
  <c r="E43" i="42"/>
  <c r="E42" i="42"/>
  <c r="E41" i="42"/>
  <c r="E40" i="42"/>
  <c r="E39" i="42"/>
  <c r="E38" i="42"/>
  <c r="E37" i="42"/>
  <c r="E36" i="42"/>
  <c r="E35" i="42"/>
  <c r="E34" i="42"/>
  <c r="E33" i="42"/>
  <c r="E32" i="42"/>
  <c r="E31" i="42"/>
  <c r="E30" i="42"/>
  <c r="E29" i="42"/>
  <c r="E28" i="42"/>
  <c r="E27" i="42"/>
  <c r="E26" i="42"/>
  <c r="E25" i="42"/>
  <c r="E24" i="42"/>
  <c r="E23" i="42"/>
  <c r="E22" i="42"/>
  <c r="E21" i="42"/>
  <c r="E20" i="42"/>
  <c r="E19" i="42"/>
  <c r="E18" i="42"/>
  <c r="E17" i="42"/>
  <c r="E16" i="42"/>
  <c r="E15" i="42"/>
  <c r="E14" i="42"/>
  <c r="E13" i="42"/>
  <c r="E12" i="42"/>
  <c r="E11" i="42"/>
  <c r="E9" i="42"/>
  <c r="E7" i="42"/>
  <c r="E6" i="42"/>
  <c r="E5" i="42"/>
  <c r="E4" i="42"/>
  <c r="K12" i="46" l="1"/>
  <c r="K11" i="46" s="1"/>
  <c r="K10" i="46" s="1"/>
  <c r="K9" i="46" s="1"/>
  <c r="K8" i="46" s="1"/>
  <c r="K7" i="46" s="1"/>
  <c r="K6" i="46" s="1"/>
  <c r="C9" i="46"/>
  <c r="C8" i="46" s="1"/>
  <c r="C7" i="46" s="1"/>
  <c r="C6" i="46" s="1"/>
  <c r="I8" i="46"/>
  <c r="I9" i="46" s="1"/>
  <c r="I10" i="46" s="1"/>
  <c r="I11" i="46" s="1"/>
  <c r="I12" i="46" s="1"/>
  <c r="I13" i="46" s="1"/>
  <c r="G8" i="46"/>
  <c r="G9" i="46" s="1"/>
  <c r="G10" i="46" s="1"/>
  <c r="G11" i="46" s="1"/>
  <c r="G12" i="46" s="1"/>
  <c r="G13" i="46" s="1"/>
  <c r="G14" i="46" s="1"/>
  <c r="G15" i="46" s="1"/>
  <c r="G16" i="46" s="1"/>
  <c r="G17" i="46" s="1"/>
  <c r="F8" i="46"/>
  <c r="F9" i="46" s="1"/>
  <c r="F10" i="46" s="1"/>
  <c r="F11" i="46" s="1"/>
  <c r="F12" i="46" s="1"/>
  <c r="F13" i="46" s="1"/>
  <c r="F14" i="46" s="1"/>
  <c r="F15" i="46" s="1"/>
  <c r="F16" i="46" s="1"/>
  <c r="F17" i="46" s="1"/>
  <c r="J7" i="46"/>
  <c r="J8" i="46" s="1"/>
  <c r="J9" i="46" s="1"/>
  <c r="J10" i="46" s="1"/>
  <c r="J11" i="46" s="1"/>
  <c r="J12" i="46" s="1"/>
  <c r="J13" i="46" s="1"/>
  <c r="B7" i="46"/>
  <c r="B8" i="46" s="1"/>
  <c r="B9" i="46" s="1"/>
  <c r="B10" i="46" s="1"/>
  <c r="A7" i="46"/>
  <c r="A8" i="46" s="1"/>
  <c r="A9" i="46" s="1"/>
  <c r="A10" i="46" s="1"/>
</calcChain>
</file>

<file path=xl/sharedStrings.xml><?xml version="1.0" encoding="utf-8"?>
<sst xmlns="http://schemas.openxmlformats.org/spreadsheetml/2006/main" count="7700" uniqueCount="2984">
  <si>
    <t>A16.07.030.002</t>
  </si>
  <si>
    <t>A16.07.030.003</t>
  </si>
  <si>
    <t>A16.07.039</t>
  </si>
  <si>
    <t>А16.07.057</t>
  </si>
  <si>
    <t>A16.07.082</t>
  </si>
  <si>
    <t>А16.07.082.001</t>
  </si>
  <si>
    <t>Болезни предстательной железы</t>
  </si>
  <si>
    <t>Болезни лимфатических сосудов и лимфатических узлов</t>
  </si>
  <si>
    <t>Промывание протока слюнной железы</t>
  </si>
  <si>
    <t>Электрофорез лекарственных препаратов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</si>
  <si>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</si>
  <si>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</si>
  <si>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</si>
  <si>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</si>
  <si>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</si>
  <si>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</si>
  <si>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</si>
  <si>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</si>
  <si>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</si>
  <si>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</si>
  <si>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</si>
  <si>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</si>
  <si>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</si>
  <si>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</si>
  <si>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560001</t>
  </si>
  <si>
    <t>560002</t>
  </si>
  <si>
    <t>560003</t>
  </si>
  <si>
    <t>560004</t>
  </si>
  <si>
    <t>560005</t>
  </si>
  <si>
    <t>560006</t>
  </si>
  <si>
    <t>560007</t>
  </si>
  <si>
    <t>560008</t>
  </si>
  <si>
    <t>560009</t>
  </si>
  <si>
    <t>560014</t>
  </si>
  <si>
    <t>560015</t>
  </si>
  <si>
    <t>560017</t>
  </si>
  <si>
    <t>560018</t>
  </si>
  <si>
    <t>560019</t>
  </si>
  <si>
    <t>560020</t>
  </si>
  <si>
    <t>560021</t>
  </si>
  <si>
    <t>560022</t>
  </si>
  <si>
    <t>560023</t>
  </si>
  <si>
    <t>560024</t>
  </si>
  <si>
    <t>560025</t>
  </si>
  <si>
    <t>560026</t>
  </si>
  <si>
    <t>560027</t>
  </si>
  <si>
    <t>560028</t>
  </si>
  <si>
    <t>560032</t>
  </si>
  <si>
    <t>560033</t>
  </si>
  <si>
    <t>560034</t>
  </si>
  <si>
    <t>560035</t>
  </si>
  <si>
    <t>560036</t>
  </si>
  <si>
    <t>560037</t>
  </si>
  <si>
    <t>560038</t>
  </si>
  <si>
    <t>сумма счета не соответствует итоговой сумме представленной медицинской помощи по реестру счетов</t>
  </si>
  <si>
    <t>5.1.3.</t>
  </si>
  <si>
    <t>5.1.4.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</si>
  <si>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</si>
  <si>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</si>
  <si>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</si>
  <si>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</si>
  <si>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</si>
  <si>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</si>
  <si>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</si>
  <si>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</si>
  <si>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</si>
  <si>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</si>
  <si>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5.2.5.</t>
  </si>
  <si>
    <t>5.3.          </t>
  </si>
  <si>
    <t>Пневмония, плеврит, другие болезни плевры</t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</si>
  <si>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</si>
  <si>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</si>
  <si>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</si>
  <si>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</si>
  <si>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</si>
  <si>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</si>
  <si>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</si>
  <si>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</si>
  <si>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2.2.3.</t>
  </si>
  <si>
    <t>о видах оказываемой медицинской помощи</t>
  </si>
  <si>
    <t>2.2.4.</t>
  </si>
  <si>
    <t xml:space="preserve"> рублей</t>
  </si>
  <si>
    <t>3.7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</si>
  <si>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</si>
  <si>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</si>
  <si>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</si>
  <si>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</si>
  <si>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Травмы глаза</t>
  </si>
  <si>
    <t>Нарушения всасывания, дети</t>
  </si>
  <si>
    <t>Другие болезни органов пищеварения, дети</t>
  </si>
  <si>
    <t>А16.07.082.002</t>
  </si>
  <si>
    <t>B01.067.001</t>
  </si>
  <si>
    <t>Прием (осмотр, консультация) врача-стоматолога-хирурга первичный</t>
  </si>
  <si>
    <t>B01.067.002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</si>
  <si>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</si>
  <si>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</si>
  <si>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</si>
  <si>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</si>
  <si>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</si>
  <si>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</si>
  <si>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</si>
  <si>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</si>
  <si>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</si>
  <si>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Сахарный диабет, дети</t>
  </si>
  <si>
    <t>Расстройства периферической нервной системы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</si>
  <si>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</si>
  <si>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</si>
  <si>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</si>
  <si>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</si>
  <si>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</si>
  <si>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Геморрагические и гемолитические нарушения у новорожденных</t>
  </si>
  <si>
    <t>Гломерулярные болезни</t>
  </si>
  <si>
    <t>Средний отит, мастоидит, нарушения вестибулярной функции</t>
  </si>
  <si>
    <t>Другие болезни уха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</si>
  <si>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</si>
  <si>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</si>
  <si>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4.6.1.</t>
  </si>
  <si>
    <t>Снятие шины с одной челюсти</t>
  </si>
  <si>
    <t>A11.07.001</t>
  </si>
  <si>
    <t>Биопсия слизистой полости рта</t>
  </si>
  <si>
    <t>A11.07.002</t>
  </si>
  <si>
    <t>A11.07.007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</si>
  <si>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</si>
  <si>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</si>
  <si>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</si>
  <si>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</si>
  <si>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</si>
  <si>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</si>
  <si>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</si>
  <si>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Операции при злокачественных новообразованиях кожи (уровень 1)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</si>
  <si>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</si>
  <si>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</si>
  <si>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4.4.</t>
  </si>
  <si>
    <t>4.5.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</si>
  <si>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</si>
  <si>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</si>
  <si>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</si>
  <si>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 xml:space="preserve">  2.4.</t>
  </si>
  <si>
    <t>2.4.1.</t>
  </si>
  <si>
    <t>2.4.2.</t>
  </si>
  <si>
    <t>2.4.3.</t>
  </si>
  <si>
    <t>о видах оказываемой медицинской помощи в данной медицинской организации</t>
  </si>
  <si>
    <t>2.4.4.</t>
  </si>
  <si>
    <t>2.4.5.</t>
  </si>
  <si>
    <t>2.4.6.</t>
  </si>
  <si>
    <t>3.4.</t>
  </si>
  <si>
    <t>"Педиатрия"</t>
  </si>
  <si>
    <t>"Торакальная хирургия"</t>
  </si>
  <si>
    <t>"Травматология и ортопедия"</t>
  </si>
  <si>
    <t>"Абдоминальная хирургия"</t>
  </si>
  <si>
    <t>"Челюстно-лицевая хирургия"</t>
  </si>
  <si>
    <t>Акушерство-гинекология</t>
  </si>
  <si>
    <t>Отоларингология</t>
  </si>
  <si>
    <t>Офтальмология</t>
  </si>
  <si>
    <t>Дерматология</t>
  </si>
  <si>
    <t xml:space="preserve">Наименование </t>
  </si>
  <si>
    <t>Наименование</t>
  </si>
  <si>
    <t xml:space="preserve">Врачебная специальность </t>
  </si>
  <si>
    <t>Стоматология</t>
  </si>
  <si>
    <t>3.1.</t>
  </si>
  <si>
    <t>3.2.</t>
  </si>
  <si>
    <t>3.2.1.</t>
  </si>
  <si>
    <t>3.2.2.</t>
  </si>
  <si>
    <t>3.2.3.</t>
  </si>
  <si>
    <t>3.2.4.</t>
  </si>
  <si>
    <t>3.2.5.</t>
  </si>
  <si>
    <t>3.3.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</si>
  <si>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</si>
  <si>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</si>
  <si>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</si>
  <si>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</si>
  <si>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</si>
  <si>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</si>
  <si>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</si>
  <si>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</si>
  <si>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</si>
  <si>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>4.4</t>
  </si>
  <si>
    <t>4.2.</t>
  </si>
  <si>
    <t>4.3.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</si>
  <si>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</si>
  <si>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</si>
  <si>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</si>
  <si>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</si>
  <si>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Прием (осмотр, консультация) врача-стоматолога-хирурга повторный</t>
  </si>
  <si>
    <t>№ группы ВМП</t>
  </si>
  <si>
    <t>Федеральный норматив финансовых затрат  по ПГГ</t>
  </si>
  <si>
    <t>Врожденные аномалии сердечно-сосудистой системы, дети</t>
  </si>
  <si>
    <t>4.3</t>
  </si>
  <si>
    <t>Диспансерный прием (осмотр, консультация) врача-ортодонта</t>
  </si>
  <si>
    <t>2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</si>
  <si>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</si>
  <si>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</si>
  <si>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</si>
  <si>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Вскрытие и дренирование одонтогенного абсцесса</t>
  </si>
  <si>
    <t>Вскрытие и дренирование абсцесса полости рта</t>
  </si>
  <si>
    <t>Цистотомия или цистэктомия</t>
  </si>
  <si>
    <t xml:space="preserve">Раздел 4. Дефекты оформления первичной медицинской документации в медицинской организации </t>
  </si>
  <si>
    <t>1.2</t>
  </si>
  <si>
    <t>3.3</t>
  </si>
  <si>
    <t>3.5</t>
  </si>
  <si>
    <t>3.6.</t>
  </si>
  <si>
    <t>5</t>
  </si>
  <si>
    <t>№ п/п</t>
  </si>
  <si>
    <t>Санкции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</si>
  <si>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</si>
  <si>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</si>
  <si>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</si>
  <si>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</si>
  <si>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</si>
  <si>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1.1.2.</t>
  </si>
  <si>
    <t>Уровень  структурного подразделениямедицинской организации</t>
  </si>
  <si>
    <t>уровень 3 подуровень 1</t>
  </si>
  <si>
    <t>уровень 3 подуровень 2</t>
  </si>
  <si>
    <t>рублей</t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</si>
  <si>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</si>
  <si>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</si>
  <si>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</si>
  <si>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</si>
  <si>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</si>
  <si>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</si>
  <si>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Биопсия тканей губы</t>
  </si>
  <si>
    <t>A11.07.008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</si>
  <si>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</si>
  <si>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</si>
  <si>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</si>
  <si>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</si>
  <si>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</si>
  <si>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</si>
  <si>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</si>
  <si>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</si>
  <si>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</si>
  <si>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</si>
  <si>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</si>
  <si>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A16.07.025.001</t>
  </si>
  <si>
    <t>A16.07.030.001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</si>
  <si>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</si>
  <si>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</si>
  <si>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</si>
  <si>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</si>
  <si>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</si>
  <si>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</si>
  <si>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</si>
  <si>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</si>
  <si>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</si>
  <si>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</si>
  <si>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</si>
  <si>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</si>
  <si>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</si>
  <si>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</si>
  <si>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</si>
  <si>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</si>
  <si>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</si>
  <si>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</si>
  <si>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</si>
  <si>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</si>
  <si>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</si>
  <si>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</si>
  <si>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</si>
  <si>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</si>
  <si>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</si>
  <si>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</si>
  <si>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</si>
  <si>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</si>
  <si>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</si>
  <si>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</si>
  <si>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</si>
  <si>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</si>
  <si>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</si>
  <si>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</si>
  <si>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</si>
  <si>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</si>
  <si>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№ КСГ</t>
  </si>
  <si>
    <t>Наименование КСГ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</si>
  <si>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</si>
  <si>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</si>
  <si>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</si>
  <si>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</si>
  <si>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</si>
  <si>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</si>
  <si>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</si>
  <si>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</si>
  <si>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</si>
  <si>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</si>
  <si>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</si>
  <si>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</si>
  <si>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</si>
  <si>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</si>
  <si>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</si>
  <si>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</si>
  <si>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</si>
  <si>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A03.07.001</t>
  </si>
  <si>
    <t>A05.07.001</t>
  </si>
  <si>
    <t>A11.07.010</t>
  </si>
  <si>
    <t>A11.07.022</t>
  </si>
  <si>
    <t>A11.07.023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</si>
  <si>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</si>
  <si>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</si>
  <si>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А16.07.002.001</t>
  </si>
  <si>
    <t>А16.07.002.002</t>
  </si>
  <si>
    <t>10.1</t>
  </si>
  <si>
    <t>10.2</t>
  </si>
  <si>
    <t>10.3</t>
  </si>
  <si>
    <t>Аппликационная анестезия</t>
  </si>
  <si>
    <t>B01.003.004.005</t>
  </si>
  <si>
    <t>Инфильтрационная анестезия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</si>
  <si>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</si>
  <si>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</si>
  <si>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Другие болезни органов дыхания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</si>
  <si>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</si>
  <si>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</si>
  <si>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стационарно</t>
  </si>
  <si>
    <t>Гидроорошение при заболевании полости рта и зубов</t>
  </si>
  <si>
    <t>А21.07.001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</si>
  <si>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</si>
  <si>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</si>
  <si>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</si>
  <si>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</si>
  <si>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</si>
  <si>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</si>
  <si>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</si>
  <si>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Заболевания гипофиза, взрослые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</si>
  <si>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</si>
  <si>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</si>
  <si>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</si>
  <si>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</si>
  <si>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</si>
  <si>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560039</t>
  </si>
  <si>
    <t>560041</t>
  </si>
  <si>
    <t>560042</t>
  </si>
  <si>
    <t>560043</t>
  </si>
  <si>
    <t>560045</t>
  </si>
  <si>
    <t>560047</t>
  </si>
  <si>
    <t>560048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</si>
  <si>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</si>
  <si>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</si>
  <si>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</si>
  <si>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</si>
  <si>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</si>
  <si>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</si>
  <si>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</si>
  <si>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</si>
  <si>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</si>
  <si>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</si>
  <si>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</si>
  <si>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</si>
  <si>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</si>
  <si>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</si>
  <si>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</si>
  <si>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</si>
  <si>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</si>
  <si>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</si>
  <si>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</si>
  <si>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</si>
  <si>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</si>
  <si>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</si>
  <si>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</si>
  <si>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</si>
  <si>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</si>
  <si>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</si>
  <si>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</si>
  <si>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</si>
  <si>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</si>
  <si>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5.7.6.</t>
  </si>
  <si>
    <t>В</t>
  </si>
  <si>
    <t>Д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</si>
  <si>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</si>
  <si>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</si>
  <si>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</si>
  <si>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</si>
  <si>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</si>
  <si>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</si>
  <si>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</si>
  <si>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</si>
  <si>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Урология</t>
  </si>
  <si>
    <t>8.1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</si>
  <si>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</si>
  <si>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</si>
  <si>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</si>
  <si>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</si>
  <si>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9.1</t>
  </si>
  <si>
    <t>9.2</t>
  </si>
  <si>
    <t>5.7.5.</t>
  </si>
  <si>
    <t>Болезни полости рта, слюнных желез и челюстей, врожденные аномалии лица и шеи, дети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</si>
  <si>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</si>
  <si>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</si>
  <si>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</si>
  <si>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</si>
  <si>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</si>
  <si>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</si>
  <si>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</si>
  <si>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</si>
  <si>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A11.01.019</t>
  </si>
  <si>
    <t>A11.07.011</t>
  </si>
  <si>
    <t>Болезни полости рта, слюнных желез и челюстей, врожденные аномалии лица и шеи, взрослые</t>
  </si>
  <si>
    <t>Другие нарушения обмена веществ</t>
  </si>
  <si>
    <t>Редкие и тяжелые дерматозы</t>
  </si>
  <si>
    <t>Медицинская реабилитация детей с поражениями центральной нервной системы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</si>
  <si>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</si>
  <si>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</si>
  <si>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</si>
  <si>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</si>
  <si>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</si>
  <si>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</si>
  <si>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</si>
  <si>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</si>
  <si>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</si>
  <si>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</si>
  <si>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</si>
  <si>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</si>
  <si>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</si>
  <si>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</si>
  <si>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</si>
  <si>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</si>
  <si>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</si>
  <si>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Пульмонология</t>
  </si>
  <si>
    <t>Ревматология</t>
  </si>
  <si>
    <t>Сердечно-сосудистая хирургия</t>
  </si>
  <si>
    <t>3.12.</t>
  </si>
  <si>
    <t>B01.065.003</t>
  </si>
  <si>
    <t>B01.065.004</t>
  </si>
  <si>
    <t>B01.065.005</t>
  </si>
  <si>
    <t>B01.065.006</t>
  </si>
  <si>
    <t>Профилактический прием (осмотр, консультация) зубного врача</t>
  </si>
  <si>
    <t>Прием (осмотр, консультация) гигиениста стоматологического повторный</t>
  </si>
  <si>
    <t>Лучевая терапия (уровень 3)</t>
  </si>
  <si>
    <t>Наименование профиля ВМП</t>
  </si>
  <si>
    <t>"Сердечно-сосудистая хирургия"</t>
  </si>
  <si>
    <t>"Урология"</t>
  </si>
  <si>
    <t>"Гематология"</t>
  </si>
  <si>
    <t>"Онкология"</t>
  </si>
  <si>
    <t>"Оториноларингология"</t>
  </si>
  <si>
    <t>"Офтальмология"</t>
  </si>
  <si>
    <t>Оказывают неотложную помощь силами бригад СМП (по поводам в соответствии с распоряжением МЗО)</t>
  </si>
  <si>
    <t>Воспалительные заболевания ЦНС, взрослые</t>
  </si>
  <si>
    <t>Воспалительные заболевания ЦНС, дети</t>
  </si>
  <si>
    <t>Пункция кисты полости рта</t>
  </si>
  <si>
    <t>A11.07.009</t>
  </si>
  <si>
    <t>Бужирование протоков слюнных желез</t>
  </si>
  <si>
    <t>Наложение повязки при операциях в полости рта</t>
  </si>
  <si>
    <t>A16.01.004</t>
  </si>
  <si>
    <t xml:space="preserve">"Неонатология" </t>
  </si>
  <si>
    <t>Нарушения свертываемости крови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</si>
  <si>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</si>
  <si>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</si>
  <si>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</si>
  <si>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</si>
  <si>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</si>
  <si>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</si>
  <si>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</si>
  <si>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</si>
  <si>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</si>
  <si>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</si>
  <si>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</si>
  <si>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</si>
  <si>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</si>
  <si>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</si>
  <si>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Лучевая терапия (уровень 2)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</si>
  <si>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</si>
  <si>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</si>
  <si>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Язва желудка и двенадцатиперстной кишки</t>
  </si>
  <si>
    <t>1.1.3.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</si>
  <si>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</si>
  <si>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</si>
  <si>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</si>
  <si>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1.2.2.</t>
  </si>
  <si>
    <t>А18.05.011.002</t>
  </si>
  <si>
    <t>А18.05.011.001</t>
  </si>
  <si>
    <t>А18.30.001.001</t>
  </si>
  <si>
    <t>3.5.</t>
  </si>
  <si>
    <t>3.7.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</si>
  <si>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</si>
  <si>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</si>
  <si>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</si>
  <si>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</si>
  <si>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</si>
  <si>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</si>
  <si>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</si>
  <si>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</si>
  <si>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</si>
  <si>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</si>
  <si>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Тубулоинтерстициальные болезни почек, другие болезни мочевой системы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</si>
  <si>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</si>
  <si>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</si>
  <si>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</si>
  <si>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</si>
  <si>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</si>
  <si>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</si>
  <si>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</si>
  <si>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</si>
  <si>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</si>
  <si>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3.1</t>
  </si>
  <si>
    <t>3.2</t>
  </si>
  <si>
    <t>4.1</t>
  </si>
  <si>
    <t>Онкология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</si>
  <si>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</si>
  <si>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</si>
  <si>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</si>
  <si>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</si>
  <si>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</si>
  <si>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</si>
  <si>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</si>
  <si>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</si>
  <si>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</si>
  <si>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</si>
  <si>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</si>
  <si>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</si>
  <si>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</si>
  <si>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</si>
  <si>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</si>
  <si>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</si>
  <si>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</si>
  <si>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</si>
  <si>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Условия оказания</t>
  </si>
  <si>
    <t>ГБУЗ "ГБ" г. Гая</t>
  </si>
  <si>
    <t>ГБУЗ "ГБ" г. Кувандыка</t>
  </si>
  <si>
    <t>3.8.</t>
  </si>
  <si>
    <t>3.10.</t>
  </si>
  <si>
    <t>Коэффициент относительной затратоемкости КСГ</t>
  </si>
  <si>
    <t>Рублей</t>
  </si>
  <si>
    <t>Значение коэффициента</t>
  </si>
  <si>
    <t>A25.07.001</t>
  </si>
  <si>
    <t>Назначение лекарственных препаратов при заболеваниях полости рта и зубов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</si>
  <si>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</si>
  <si>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</si>
  <si>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</si>
  <si>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</si>
  <si>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</si>
  <si>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</si>
  <si>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</si>
  <si>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</si>
  <si>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</si>
  <si>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</si>
  <si>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</si>
  <si>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</si>
  <si>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</si>
  <si>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</si>
  <si>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</si>
  <si>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</si>
  <si>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</si>
  <si>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2.1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</si>
  <si>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</si>
  <si>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</si>
  <si>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</si>
  <si>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</si>
  <si>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</si>
  <si>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Торакальная хирургия</t>
  </si>
  <si>
    <t>Травматология и ортопедия</t>
  </si>
  <si>
    <t>Хирургия</t>
  </si>
  <si>
    <t>Челюстно-лицевая хирургия</t>
  </si>
  <si>
    <t>Код специаль-ности</t>
  </si>
  <si>
    <t>Генетика</t>
  </si>
  <si>
    <t>Травматология</t>
  </si>
  <si>
    <t>Акушерство и гинекология</t>
  </si>
  <si>
    <t>Аллергология и иммунология</t>
  </si>
  <si>
    <t>Изготовление дуги вестибулярной</t>
  </si>
  <si>
    <t>Изготовление дуги вестибулярной с дополнительными изгибами</t>
  </si>
  <si>
    <t>Изготовление кольца ортодонтического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</si>
  <si>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</si>
  <si>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</si>
  <si>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</si>
  <si>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</si>
  <si>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</si>
  <si>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</si>
  <si>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</si>
  <si>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</si>
  <si>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</si>
  <si>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</si>
  <si>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</si>
  <si>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560093</t>
  </si>
  <si>
    <t>560094</t>
  </si>
  <si>
    <t>560095</t>
  </si>
  <si>
    <t>560096</t>
  </si>
  <si>
    <t>560098</t>
  </si>
  <si>
    <t>560099</t>
  </si>
  <si>
    <t>560101</t>
  </si>
  <si>
    <t>560102</t>
  </si>
  <si>
    <t>560103</t>
  </si>
  <si>
    <t>560104</t>
  </si>
  <si>
    <t>560105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</si>
  <si>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</si>
  <si>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</si>
  <si>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</si>
  <si>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</si>
  <si>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</si>
  <si>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</si>
  <si>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</si>
  <si>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</si>
  <si>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</si>
  <si>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</si>
  <si>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</si>
  <si>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560132</t>
  </si>
  <si>
    <t>560134</t>
  </si>
  <si>
    <t>560135</t>
  </si>
  <si>
    <t>560136</t>
  </si>
  <si>
    <t>560137</t>
  </si>
  <si>
    <t>560138</t>
  </si>
  <si>
    <t>560139</t>
  </si>
  <si>
    <t>560143</t>
  </si>
  <si>
    <t>560145</t>
  </si>
  <si>
    <t>560146</t>
  </si>
  <si>
    <t>560148</t>
  </si>
  <si>
    <t>560149</t>
  </si>
  <si>
    <t>560152</t>
  </si>
  <si>
    <t>560155</t>
  </si>
  <si>
    <t>560156</t>
  </si>
  <si>
    <t>560157</t>
  </si>
  <si>
    <t>560160</t>
  </si>
  <si>
    <t>560163</t>
  </si>
  <si>
    <t>560165</t>
  </si>
  <si>
    <t>560166</t>
  </si>
  <si>
    <t>560171</t>
  </si>
  <si>
    <t>560172</t>
  </si>
  <si>
    <t>560175</t>
  </si>
  <si>
    <t>560177</t>
  </si>
  <si>
    <t>560188</t>
  </si>
  <si>
    <t>560196</t>
  </si>
  <si>
    <t>560197</t>
  </si>
  <si>
    <t>моер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</si>
  <si>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</si>
  <si>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</si>
  <si>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</si>
  <si>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"Детская хирургия в период новорожденности"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</si>
  <si>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</si>
  <si>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</si>
  <si>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</si>
  <si>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</si>
  <si>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</si>
  <si>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</si>
  <si>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</si>
  <si>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4.5.1</t>
  </si>
  <si>
    <t>4.5.2</t>
  </si>
  <si>
    <t>"Нейрохирургия"</t>
  </si>
  <si>
    <t>"Ревматология"</t>
  </si>
  <si>
    <t>Радиология</t>
  </si>
  <si>
    <t>Стоматология общей практики</t>
  </si>
  <si>
    <t>Токсикология</t>
  </si>
  <si>
    <t xml:space="preserve">1-4              </t>
  </si>
  <si>
    <t xml:space="preserve">18-59      </t>
  </si>
  <si>
    <t>18-54</t>
  </si>
  <si>
    <t>Код услуги</t>
  </si>
  <si>
    <t>Число УЕТ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</si>
  <si>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</si>
  <si>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</si>
  <si>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</si>
  <si>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</si>
  <si>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</si>
  <si>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</si>
  <si>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</si>
  <si>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</si>
  <si>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</si>
  <si>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о показателях доступности и качества медицинской помощи</t>
  </si>
  <si>
    <t>2.2.5.</t>
  </si>
  <si>
    <t>2.2.6.</t>
  </si>
  <si>
    <t xml:space="preserve">0-1 (первый год жизни)            </t>
  </si>
  <si>
    <t>Врачебная бригада</t>
  </si>
  <si>
    <t>Фельдшерская бригада</t>
  </si>
  <si>
    <t>Родоразрешение</t>
  </si>
  <si>
    <t>Воспалительные болезни женских половых органов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</si>
  <si>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</si>
  <si>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</si>
  <si>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</si>
  <si>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</si>
  <si>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560198</t>
  </si>
  <si>
    <t>560199</t>
  </si>
  <si>
    <t>560202</t>
  </si>
  <si>
    <t>560203</t>
  </si>
  <si>
    <t>560204</t>
  </si>
  <si>
    <t>560205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</si>
  <si>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</si>
  <si>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</si>
  <si>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</si>
  <si>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</si>
  <si>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Болезни поджелудочной железы</t>
  </si>
  <si>
    <t>Болезни пищевода, гастрит, дуоденит, другие болезни желудка и двенадцатиперстной кишки</t>
  </si>
  <si>
    <t>Возрастные группы</t>
  </si>
  <si>
    <t>Кистозный фиброз</t>
  </si>
  <si>
    <t>Редкие генетические заболевания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</si>
  <si>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</si>
  <si>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</si>
  <si>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</si>
  <si>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</si>
  <si>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</si>
  <si>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Врожденные аномалии головного и спинного мозга, дети</t>
  </si>
  <si>
    <t>Оториноларингология</t>
  </si>
  <si>
    <t>А16.07.002.004</t>
  </si>
  <si>
    <t>А16.07.002.005</t>
  </si>
  <si>
    <t>А16.07.002.007</t>
  </si>
  <si>
    <t>А16.07.002.008</t>
  </si>
  <si>
    <t>А16.07.002.009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</si>
  <si>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</si>
  <si>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</si>
  <si>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</si>
  <si>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5.3.3.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</si>
  <si>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</si>
  <si>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</si>
  <si>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</si>
  <si>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Коррекция съемного ортодонического аппарата</t>
  </si>
  <si>
    <t>Починка перелома базиса самотвердеющей пластмассой</t>
  </si>
  <si>
    <t>Изготовление контрольной модели</t>
  </si>
  <si>
    <t>Операции при злокачественных новообразованиях кожи (уровень 2)</t>
  </si>
  <si>
    <t>Наименование позиции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</si>
  <si>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</si>
  <si>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</si>
  <si>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</si>
  <si>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</si>
  <si>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</si>
  <si>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</si>
  <si>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</si>
  <si>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</si>
  <si>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Доп. Код</t>
  </si>
  <si>
    <t>пол</t>
  </si>
  <si>
    <t>М</t>
  </si>
  <si>
    <t>Ж</t>
  </si>
  <si>
    <t>5-17</t>
  </si>
  <si>
    <t xml:space="preserve">60 и старше    </t>
  </si>
  <si>
    <t xml:space="preserve">55 и старше   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</si>
  <si>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</si>
  <si>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</si>
  <si>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</si>
  <si>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</si>
  <si>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</si>
  <si>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</si>
  <si>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</si>
  <si>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</si>
  <si>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</si>
  <si>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</si>
  <si>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</si>
  <si>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</si>
  <si>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</si>
  <si>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</si>
  <si>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</si>
  <si>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</si>
  <si>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</si>
  <si>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Расстройства питания</t>
  </si>
  <si>
    <t>1.4.</t>
  </si>
  <si>
    <t>1.5.</t>
  </si>
  <si>
    <t>Транзиторные ишемические приступы, сосудистые мозговые синдромы</t>
  </si>
  <si>
    <t>Кровоизлияние в мозг</t>
  </si>
  <si>
    <t>единица оплаты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</si>
  <si>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</si>
  <si>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</si>
  <si>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</si>
  <si>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 xml:space="preserve">Гемодиафильтрация продолжительная </t>
  </si>
  <si>
    <t xml:space="preserve">сутки </t>
  </si>
  <si>
    <t xml:space="preserve">Перитонеальный диализ проточный </t>
  </si>
  <si>
    <t>Код МОЕР</t>
  </si>
  <si>
    <t>Полное наименование</t>
  </si>
  <si>
    <t>560164</t>
  </si>
  <si>
    <t>560184</t>
  </si>
  <si>
    <t>560186</t>
  </si>
  <si>
    <t>560206</t>
  </si>
  <si>
    <t>560207</t>
  </si>
  <si>
    <t>560210</t>
  </si>
  <si>
    <t>560211</t>
  </si>
  <si>
    <t>ООО "КДЦ"</t>
  </si>
  <si>
    <t>Основания для применения КСЛП</t>
  </si>
  <si>
    <t>Медицинская реабилитация детей, перенесших заболевания перинатального периода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</si>
  <si>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</si>
  <si>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1.1 Коэффициенты уровня</t>
  </si>
  <si>
    <t>1.2 Управленческие коэффициенты</t>
  </si>
  <si>
    <t>1.3 Коэффициенты сложности лечения пациента (КСЛП)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</si>
  <si>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</si>
  <si>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</si>
  <si>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</si>
  <si>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</si>
  <si>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</si>
  <si>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</si>
  <si>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</si>
  <si>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</si>
  <si>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</si>
  <si>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</si>
  <si>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</si>
  <si>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</si>
  <si>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</si>
  <si>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</si>
  <si>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</si>
  <si>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</si>
  <si>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</si>
  <si>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</si>
  <si>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</si>
  <si>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</si>
  <si>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</si>
  <si>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A22.26.010</t>
  </si>
  <si>
    <t xml:space="preserve">Панретинальная лазерная коагуляция </t>
  </si>
  <si>
    <t>A16.26.086.001</t>
  </si>
  <si>
    <t>Интривитреальное введение лекарственных препаратов</t>
  </si>
  <si>
    <t>Значение К</t>
  </si>
  <si>
    <t>Болезни печени, невирусные (уровень 1)</t>
  </si>
  <si>
    <t>Болезни печени, невирусные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</si>
  <si>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</si>
  <si>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</si>
  <si>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</si>
  <si>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</si>
  <si>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</si>
  <si>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</si>
  <si>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</si>
  <si>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</si>
  <si>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</si>
  <si>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</si>
  <si>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Гипертоническая болезнь в стадии обострения</t>
  </si>
  <si>
    <t>Эндопротезирование суставов</t>
  </si>
  <si>
    <t>Комплексное лечение с применением препаратов иммуноглобулина</t>
  </si>
  <si>
    <t>Поправочные коэффициенты для применения тарифов на основе КСГ в дневном стационаре</t>
  </si>
  <si>
    <t>1.1 Управленческие коэффициенты</t>
  </si>
  <si>
    <t>А16.07.002.003</t>
  </si>
  <si>
    <t>А16.07.002.006</t>
  </si>
  <si>
    <t>Наложение девитализирующей пасты</t>
  </si>
  <si>
    <t>А11.07.005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</si>
  <si>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</si>
  <si>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</si>
  <si>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</si>
  <si>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</si>
  <si>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</si>
  <si>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Биопсия слюнной железы</t>
  </si>
  <si>
    <t>A16.01.012</t>
  </si>
  <si>
    <t>A16.01.016</t>
  </si>
  <si>
    <t>Удаление атеромы</t>
  </si>
  <si>
    <t>A16.01.030</t>
  </si>
  <si>
    <t>Иссечение грануляции</t>
  </si>
  <si>
    <t>A16.04.018</t>
  </si>
  <si>
    <t>Вправление вывиха сустава</t>
  </si>
  <si>
    <t>Ремонт ортодонического аппарата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</si>
  <si>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</si>
  <si>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</si>
  <si>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*</t>
  </si>
  <si>
    <t>Лекарственная терапия у пациентов, получающих диализ</t>
  </si>
  <si>
    <t>Скорая специализированная, включая медицинскую эвакуацию, медицинская помощь, оказываемая отделениями экстренной консультативной помощи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</si>
  <si>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</si>
  <si>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</si>
  <si>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</si>
  <si>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Болезни органов пищеварения, взрослые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</si>
  <si>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</si>
  <si>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</si>
  <si>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</si>
  <si>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</si>
  <si>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</si>
  <si>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</si>
  <si>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</si>
  <si>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</si>
  <si>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</si>
  <si>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</si>
  <si>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</si>
  <si>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</si>
  <si>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</si>
  <si>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</si>
  <si>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</si>
  <si>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</si>
  <si>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</si>
  <si>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</si>
  <si>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</si>
  <si>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</si>
  <si>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</si>
  <si>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</si>
  <si>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</si>
  <si>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</si>
  <si>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</si>
  <si>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</si>
  <si>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</si>
  <si>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</si>
  <si>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</si>
  <si>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</si>
  <si>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</si>
  <si>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</si>
  <si>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</si>
  <si>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</si>
  <si>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</si>
  <si>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</si>
  <si>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</si>
  <si>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</si>
  <si>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</si>
  <si>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</si>
  <si>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</si>
  <si>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</si>
  <si>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</si>
  <si>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</si>
  <si>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</si>
  <si>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</si>
  <si>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</si>
  <si>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</si>
  <si>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 xml:space="preserve">Лазерный трабекулоспазис                       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</si>
  <si>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</si>
  <si>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 xml:space="preserve">код </t>
  </si>
  <si>
    <t>Проведение однотипных операций на парных органах в следующих случаях:</t>
  </si>
  <si>
    <t>8.2</t>
  </si>
  <si>
    <t>8.3</t>
  </si>
  <si>
    <t>№ п\п</t>
  </si>
  <si>
    <t>1</t>
  </si>
  <si>
    <t>A16.07.051</t>
  </si>
  <si>
    <t>Применение метода серебрения зуба</t>
  </si>
  <si>
    <t>Распломбировка корневого канала ранее леченного пастой</t>
  </si>
  <si>
    <t>A11.07.013</t>
  </si>
  <si>
    <t>A11.07.014</t>
  </si>
  <si>
    <t>A11.07.015</t>
  </si>
  <si>
    <t>A11.07.016</t>
  </si>
  <si>
    <t>A11.07.018</t>
  </si>
  <si>
    <t>A11.07.019</t>
  </si>
  <si>
    <t>A15.01.003</t>
  </si>
  <si>
    <t>Наложение повязки при операции в челюстно-лицевой области</t>
  </si>
  <si>
    <t>Вскрытие и дренирование флегмоны (абсцесса)</t>
  </si>
  <si>
    <t>Лечение перикоронита (промывание, рассечение и/или иссечение капюшона)</t>
  </si>
  <si>
    <t>Удаление камней из протоков слюнных желез</t>
  </si>
  <si>
    <t>B01.054.001</t>
  </si>
  <si>
    <t>Осмотр (консультация) врача-физиотерапевта</t>
  </si>
  <si>
    <t>Ионофорез при патологии полости рта и зубов</t>
  </si>
  <si>
    <t>Вакуум-терапия в стоматологии</t>
  </si>
  <si>
    <t>Прием (осмотр, консультация) врача-ортодонта первичный</t>
  </si>
  <si>
    <t>Антропометрические исследования</t>
  </si>
  <si>
    <t>Исследование на диагностических моделях челюстей</t>
  </si>
  <si>
    <t>Анемии (уровень 1)</t>
  </si>
  <si>
    <t>Анемии (уровень 2)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</si>
  <si>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</si>
  <si>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</si>
  <si>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</si>
  <si>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</si>
  <si>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 (уровень 1)</t>
  </si>
  <si>
    <t>Детская хирургия (уровень 2)</t>
  </si>
  <si>
    <t>Аппендэктомия, дети (уровень 1)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</si>
  <si>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</si>
  <si>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</si>
  <si>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</si>
  <si>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</si>
  <si>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</si>
  <si>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</si>
  <si>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</si>
  <si>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</si>
  <si>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</si>
  <si>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</si>
  <si>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</si>
  <si>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</si>
  <si>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</si>
  <si>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</si>
  <si>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</si>
  <si>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</si>
  <si>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Камни мочевой системы; симптомы, относящиеся к мочевой системе</t>
  </si>
  <si>
    <t>Остеомиелит (уровень 1)</t>
  </si>
  <si>
    <t>Остеомиелит (уровень 2)</t>
  </si>
  <si>
    <t>Остеомиелит (уровень 3)</t>
  </si>
  <si>
    <t>Аппендэктомия, взрослые (уровень 1)</t>
  </si>
  <si>
    <t>Аппендэктомия, взрослые (уровень 2)</t>
  </si>
  <si>
    <t>Сахарный диабет, взрослые (уровень 1)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</si>
  <si>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</si>
  <si>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</si>
  <si>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02001</t>
  </si>
  <si>
    <t>"Эндокринология"</t>
  </si>
  <si>
    <t>ГАУЗ "OOКБ № 2"</t>
  </si>
  <si>
    <t>ФГБОУ ВО ОрГМУ Минздрава России</t>
  </si>
  <si>
    <t>ГБУЗ "ГКБ № 1" г.Оренбурга</t>
  </si>
  <si>
    <t>ГАУЗ "ГКБ № 3" г.Оренбурга</t>
  </si>
  <si>
    <t>ГБУЗ "ГКБ № 5" г.Оренбурга</t>
  </si>
  <si>
    <t>ГАУЗ "ГКБ № 6" г.Оренбурга</t>
  </si>
  <si>
    <t>ГАУЗ "ДГКБ" г. Оренбурга</t>
  </si>
  <si>
    <t>ГАУЗ "ГКБ им. Н.И. Пирогова" г.Оренбурга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</si>
  <si>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</si>
  <si>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</si>
  <si>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</si>
  <si>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</si>
  <si>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ГАУЗ "ГБ № 1" г. Орска</t>
  </si>
  <si>
    <t>ГАУЗ "ДГБ" г. Новотроицка</t>
  </si>
  <si>
    <t>ГБУЗ "ГБ" г. Медногорска</t>
  </si>
  <si>
    <t>ГБУЗ "ГБ" г.Бугуруслана</t>
  </si>
  <si>
    <t>ГБУЗ "Бугурусланская РБ"</t>
  </si>
  <si>
    <t>ГБУЗ "ГБ" г.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</si>
  <si>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</si>
  <si>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</si>
  <si>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</si>
  <si>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</si>
  <si>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</si>
  <si>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</si>
  <si>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</si>
  <si>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</si>
  <si>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</si>
  <si>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</si>
  <si>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"Курманаевская РБ"</t>
  </si>
  <si>
    <t>ГБУЗ "Матвеевская РБ"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</si>
  <si>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</si>
  <si>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</si>
  <si>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</si>
  <si>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</si>
  <si>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</si>
  <si>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</si>
  <si>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</si>
  <si>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</si>
  <si>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</si>
  <si>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</si>
  <si>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</si>
  <si>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"ГБ" г. Соль-Илецка"</t>
  </si>
  <si>
    <t>ГБУЗ "ГБ" г.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</si>
  <si>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</si>
  <si>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</si>
  <si>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</si>
  <si>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</si>
  <si>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Студенческая поликлиника ОГУ</t>
  </si>
  <si>
    <t>НУЗ "Отделенческая клиническая больница на ст. Оренбург ОАО "РЖД"</t>
  </si>
  <si>
    <t>НУЗ "Узловая больница на ст. Орск ОАО "РЖД"</t>
  </si>
  <si>
    <t>НУЗ "Узловая больница на ст. Бузулук ОАО "РЖД"</t>
  </si>
  <si>
    <t>НУЗ  "Узловая поликлиника на ст. Абдулино ОАО "РЖД"</t>
  </si>
  <si>
    <t>Филиал № 3 ФГКУ "426 ВГ" Минобороны России</t>
  </si>
  <si>
    <t xml:space="preserve">ФКУЗ МСЧ-56 ФСИН России </t>
  </si>
  <si>
    <t>ФКУЗ "МСЧ МВД России по Оренбургской области"</t>
  </si>
  <si>
    <t>ГБУЗ "КССМП" г. Оренбурга</t>
  </si>
  <si>
    <t>ГАУЗ "ССМП" г.Орска</t>
  </si>
  <si>
    <t>ГАУЗ "БСМП" г. Новотроицка</t>
  </si>
  <si>
    <t>ГБУЗ "ББСМП"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</si>
  <si>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</si>
  <si>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Панкреатит с синдромом органной дисфункции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</si>
  <si>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</si>
  <si>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</si>
  <si>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Аппендэктомия, дети (уровень 2)</t>
  </si>
  <si>
    <t>Сепсис с синдромом органной дисфункции</t>
  </si>
  <si>
    <t xml:space="preserve"> Инфаркт миокарда, легочная эмболия, лечение с применением тромболитической терапии </t>
  </si>
  <si>
    <t>Формирование,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</si>
  <si>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(уровень 1)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</si>
  <si>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</si>
  <si>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</si>
  <si>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</si>
  <si>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</si>
  <si>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на органе слуха, придаточных пазухах носа и верхних дыхательных путях при злокачественных новообразованиях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</si>
  <si>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</si>
  <si>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</si>
  <si>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</si>
  <si>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</si>
  <si>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</si>
  <si>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</si>
  <si>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</si>
  <si>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</si>
  <si>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</si>
  <si>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</si>
  <si>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</si>
  <si>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</si>
  <si>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</si>
  <si>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Операции на органе слуха, придаточных пазухах носа и верхних дыхательных путях (уровень 5)</t>
  </si>
  <si>
    <t>Доброкачественные новообразования, новообразования in situ органов дыхания, других и неуточненных органов грудной клетки</t>
  </si>
  <si>
    <t>Стенокардия (кроме нестабильной), хроническая ишемическая болезнь сердца (уровень 1)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</si>
  <si>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</si>
  <si>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постановкой/ подтверждением диагноза злокачественного новообразования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</si>
  <si>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</si>
  <si>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Доброкачественные новообразования, новообразования in situ кожи, жировой ткани и другие болезни кожи</t>
  </si>
  <si>
    <t>Ожоги (уровень 4,5) с синдромом органной дисфункции</t>
  </si>
  <si>
    <t>Сахарный диабет, взрослые (уровень 2)</t>
  </si>
  <si>
    <t>Новообразования эндокринных желез доброкачественные, in situ, неопределенного и неизвестного характера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</si>
  <si>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</si>
  <si>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</si>
  <si>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</si>
  <si>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</si>
  <si>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</si>
  <si>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</si>
  <si>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</si>
  <si>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</si>
  <si>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детей, после хирургической коррекции врожденных пороков развития органов и систем</t>
  </si>
  <si>
    <t>Старческая астения</t>
  </si>
  <si>
    <t>Экстракорпоральное оплодотворение</t>
  </si>
  <si>
    <t>Болезни крови (уровень 1)</t>
  </si>
  <si>
    <t>Болезни крови (уровень 2)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</si>
  <si>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</si>
  <si>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Операции на желчном пузыре и желчевыводящих путях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</si>
  <si>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</si>
  <si>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</si>
  <si>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</si>
  <si>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</si>
  <si>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КодМО</t>
  </si>
  <si>
    <t>КраткоеИмя</t>
  </si>
  <si>
    <t>0-0,99      (мужчины)</t>
  </si>
  <si>
    <t>0-0,99      (женщины)</t>
  </si>
  <si>
    <t>1-4,99      (мужчины)</t>
  </si>
  <si>
    <t>1-4,99      (женщины)</t>
  </si>
  <si>
    <t>5-17,99     (мужчины)</t>
  </si>
  <si>
    <t>5-17,99     (женщины)</t>
  </si>
  <si>
    <t>18-59,99        (мужчины)</t>
  </si>
  <si>
    <t>18-54,99        (женщины)</t>
  </si>
  <si>
    <t>60 и старше (мужчины)</t>
  </si>
  <si>
    <t>55 и старше (женщины)</t>
  </si>
  <si>
    <t xml:space="preserve">                    И Т О Г О</t>
  </si>
  <si>
    <t>ГБУЗ "ГБ" Г. ЯСНОГО</t>
  </si>
  <si>
    <t>560214</t>
  </si>
  <si>
    <t>ИТОГО ИТОГО</t>
  </si>
  <si>
    <t>ПВГ</t>
  </si>
  <si>
    <t>числ-ть ПВГ</t>
  </si>
  <si>
    <t>значение К</t>
  </si>
  <si>
    <t>доля насел на ФАП, %</t>
  </si>
  <si>
    <t>числ насел на 1 ФАП</t>
  </si>
  <si>
    <t>от</t>
  </si>
  <si>
    <t>до</t>
  </si>
  <si>
    <t>от чел</t>
  </si>
  <si>
    <t>до чел</t>
  </si>
  <si>
    <t>и более</t>
  </si>
  <si>
    <t>КДпв</t>
  </si>
  <si>
    <t>КДпн</t>
  </si>
  <si>
    <t>КДсп</t>
  </si>
  <si>
    <t>Коэффициент дифференциации по уровню расходов на ФАП (КДсп), учитывающий долю населения, обслуживаемого ФАПами</t>
  </si>
  <si>
    <t>Коэффициент дифференциации (КДпн), учитывающий особенности расселения (среднюю численность человек, обслуживаемых одним ФАПом)</t>
  </si>
  <si>
    <t xml:space="preserve">Средневзвешенные по МО-балансодержателям коэффициенты половозрастных затарат на оказания амбулаторной помощи </t>
  </si>
  <si>
    <t>Группы МО</t>
  </si>
  <si>
    <t xml:space="preserve">Средневзвешенный интегрированный коэффициент дифференциации подушевого норматива 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</si>
  <si>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</si>
  <si>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</si>
  <si>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</si>
  <si>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</si>
  <si>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</si>
  <si>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</si>
  <si>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</si>
  <si>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группа 8</t>
  </si>
  <si>
    <t>КДси</t>
  </si>
  <si>
    <t>КДинт</t>
  </si>
  <si>
    <t>Подушевой норматив СМП, рублей</t>
  </si>
  <si>
    <t>Средневзвешенные интегрированные коэффициенты дифференциации подушевого норматива</t>
  </si>
  <si>
    <t>НОВОТРОИЦК</t>
  </si>
  <si>
    <t>МЕДНОГОРСК</t>
  </si>
  <si>
    <t>БУГУРУСЛАН</t>
  </si>
  <si>
    <t>БУГУРУСЛАНСКИЙ</t>
  </si>
  <si>
    <t>БУЗУЛУК</t>
  </si>
  <si>
    <t>ГБУЗ "ГБ" г. Бузулука</t>
  </si>
  <si>
    <t>АБДУЛИНСКИЙ</t>
  </si>
  <si>
    <t xml:space="preserve"> И Т О Г О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</si>
  <si>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</si>
  <si>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</si>
  <si>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А16.07.002.010</t>
  </si>
  <si>
    <t>А16.07.002.011</t>
  </si>
  <si>
    <t>А16.07.002.012</t>
  </si>
  <si>
    <t>Пломбирование корневого канала зуба гуттаперчивыми штифтами</t>
  </si>
  <si>
    <t>Внутрикостное введение лекарственных препаратов</t>
  </si>
  <si>
    <t>Наложение шва на слизистую оболочку рта</t>
  </si>
  <si>
    <t>Остановка луночного кровотечения без наложения швов с использованием гемостатических материалов</t>
  </si>
  <si>
    <t>А16.07.040</t>
  </si>
  <si>
    <t>А16.07.007</t>
  </si>
  <si>
    <t>Резекция верхушки корня</t>
  </si>
  <si>
    <t>А16.07.026</t>
  </si>
  <si>
    <t>Гингивэктомия</t>
  </si>
  <si>
    <t>А16.07.089</t>
  </si>
  <si>
    <t>Гингивопластика</t>
  </si>
  <si>
    <t>А16.07.038</t>
  </si>
  <si>
    <t>А16.07.042</t>
  </si>
  <si>
    <t>Пластика уздечки верхней губы</t>
  </si>
  <si>
    <t>А16.07.043</t>
  </si>
  <si>
    <t>Пластика уздечки нижней губы</t>
  </si>
  <si>
    <t>А16.07.044</t>
  </si>
  <si>
    <t>Пластика уздечки языка</t>
  </si>
  <si>
    <t>А16.07.096</t>
  </si>
  <si>
    <t>Пластика перфорации верхнечелюстной пазухи</t>
  </si>
  <si>
    <t>А16.07.008.003</t>
  </si>
  <si>
    <t>Закрытие перфорации стенки корневого канала зуба</t>
  </si>
  <si>
    <t>А16.07.059</t>
  </si>
  <si>
    <t>Гемисекция зуба</t>
  </si>
  <si>
    <t>А16.30.064</t>
  </si>
  <si>
    <t>Иссечение свища мягких тканей</t>
  </si>
  <si>
    <t>А16.30.069</t>
  </si>
  <si>
    <t>Снятие послеоперационных швов (лигатур)</t>
  </si>
  <si>
    <t>Припасовка и наложение ортодонтического аппарата</t>
  </si>
  <si>
    <t>взрослый прием</t>
  </si>
  <si>
    <t>детский прием</t>
  </si>
  <si>
    <t>ИТОГ</t>
  </si>
  <si>
    <t>нет или 5 и менее ФАП / менее 10% населения на ФАП</t>
  </si>
  <si>
    <t>№ группы по СКД</t>
  </si>
  <si>
    <t>B04.065.003</t>
  </si>
  <si>
    <t>Диспансерный прием (осмотр, консультация) зубного врача</t>
  </si>
  <si>
    <t>B01.063.001</t>
  </si>
  <si>
    <t>B04.063.001</t>
  </si>
  <si>
    <t>А23.07.002.027</t>
  </si>
  <si>
    <t>A02.07.010</t>
  </si>
  <si>
    <t>A23.07.002.037</t>
  </si>
  <si>
    <t>A23.07.002.045</t>
  </si>
  <si>
    <t>A23.07.002.058</t>
  </si>
  <si>
    <t>Снятие оттиска с одной челюсти</t>
  </si>
  <si>
    <t>Профилактические услуги</t>
  </si>
  <si>
    <t>Профилактический прием (осмотр, консультация) врача-стоматолога</t>
  </si>
  <si>
    <t>А11.07.012</t>
  </si>
  <si>
    <t>А13.30.007</t>
  </si>
  <si>
    <t>Примечания:</t>
  </si>
  <si>
    <t>1 - одного квадранта</t>
  </si>
  <si>
    <t>5 - на одной челюсти</t>
  </si>
  <si>
    <t>6 - без наложения швов</t>
  </si>
  <si>
    <t>7 - один шов</t>
  </si>
  <si>
    <t>1.2 Коэффициенты сложности лечения пациента (КСЛП)</t>
  </si>
  <si>
    <t>Необходимость предоставления спального места и питания законному представителю (дети до 4, дети старше 4 лет при наличии медицинских показаний)</t>
  </si>
  <si>
    <t>Наименование хирургического вмешательств</t>
  </si>
  <si>
    <t>МОЕР</t>
  </si>
  <si>
    <t>Наименование МО</t>
  </si>
  <si>
    <t>Группа по СКД</t>
  </si>
  <si>
    <t>Диапазон срденевзвешенного половозрастного коэффициента, в соответствии со значениями которого осуществлялось объединение в группы</t>
  </si>
  <si>
    <t>"Акушерство и гинекология"</t>
  </si>
  <si>
    <t>"Гастроэнтерология"</t>
  </si>
  <si>
    <t>"Дерматовенерология"</t>
  </si>
  <si>
    <t xml:space="preserve">"Комбустиология" </t>
  </si>
  <si>
    <r>
      <t>К ПВГ/</t>
    </r>
    <r>
      <rPr>
        <b/>
        <sz val="10"/>
        <color theme="1"/>
        <rFont val="Arial"/>
        <family val="2"/>
        <charset val="204"/>
      </rPr>
      <t xml:space="preserve">Расч К </t>
    </r>
  </si>
  <si>
    <r>
      <rPr>
        <sz val="10"/>
        <color theme="1"/>
        <rFont val="Calibri"/>
        <family val="2"/>
        <charset val="204"/>
        <scheme val="minor"/>
      </rPr>
      <t>К ПВГ</t>
    </r>
    <r>
      <rPr>
        <b/>
        <sz val="10"/>
        <color theme="1"/>
        <rFont val="Calibri"/>
        <family val="2"/>
        <charset val="204"/>
        <scheme val="minor"/>
      </rPr>
      <t>/Расч К</t>
    </r>
  </si>
  <si>
    <t>Порядок</t>
  </si>
  <si>
    <t>Стоматология ортопедическая</t>
  </si>
  <si>
    <t>ГБУЗ "ООКБ"</t>
  </si>
  <si>
    <t>ГБУЗ "ОДКБ"</t>
  </si>
  <si>
    <t>ГАУЗ "ООКСП"</t>
  </si>
  <si>
    <t>Орен ф-л ФГАУ "МНТК "Микрохирургия глаза" им.акад. С.Н.Федорова"Минздрава России</t>
  </si>
  <si>
    <t>ГАУЗ "ГКБ № 2" г. Оренбурга</t>
  </si>
  <si>
    <t>ГАУЗ "ГКБ № 4 " г. Оренбурга</t>
  </si>
  <si>
    <t>ГБУЗ  "ООКИБ"</t>
  </si>
  <si>
    <t>ГАУЗ "ГСП" г. Оренбурга</t>
  </si>
  <si>
    <t>ГБУЗ "ООЦМП"</t>
  </si>
  <si>
    <t>ГАУЗ "СП" г. Орска</t>
  </si>
  <si>
    <t>ГАУЗ "СП" г. Новотроицка</t>
  </si>
  <si>
    <t>ГАУЗ "СП" г.Бугуруслана</t>
  </si>
  <si>
    <t>ГБУЗ "ССМП" г. Кувандыка</t>
  </si>
  <si>
    <t>ГБУЗ "ГБ" г. Ясного</t>
  </si>
  <si>
    <t>АО "Санаторий - профилакторий "Солнечный"</t>
  </si>
  <si>
    <t>ООО "Медикал сервис компани Восток"</t>
  </si>
  <si>
    <t>ООО ММЦ Клиника "МаксиМед"</t>
  </si>
  <si>
    <t>ООО "Лекарь"</t>
  </si>
  <si>
    <t>ООО "Нео-Дент"</t>
  </si>
  <si>
    <t>ООО "ТехноДент"</t>
  </si>
  <si>
    <t>ООО "КАМАЮН"</t>
  </si>
  <si>
    <t>ООО "РадаДент плюс"</t>
  </si>
  <si>
    <t xml:space="preserve">ООО "Кристалл - Дент" </t>
  </si>
  <si>
    <t>ООО "Мастерская улыбки"</t>
  </si>
  <si>
    <t>ООО "МИЛАВИТА"</t>
  </si>
  <si>
    <t>ООО "Дента Лэнд"</t>
  </si>
  <si>
    <t>ООО "ИНТЭКО"</t>
  </si>
  <si>
    <t>ООО"ОренСтом"</t>
  </si>
  <si>
    <t>ООО "СтомКит"</t>
  </si>
  <si>
    <t>ООО "Денталика" (на ул. Гаранькина)</t>
  </si>
  <si>
    <t>ООО "Новостом"</t>
  </si>
  <si>
    <t>ООО "Б.Браун Авитум Руссланд Клиникс"</t>
  </si>
  <si>
    <t>ООО "Евромедцентр"</t>
  </si>
  <si>
    <t>ООО "ЛАЗУРЬ"</t>
  </si>
  <si>
    <t>ООО "МедиСтом"</t>
  </si>
  <si>
    <t>ООО "Дент Арт"</t>
  </si>
  <si>
    <t>ООО "Стоматологическая поликлиника "Ростошь"</t>
  </si>
  <si>
    <t>ООО "Омега"</t>
  </si>
  <si>
    <t>ООО "Диа-Дента"</t>
  </si>
  <si>
    <t>ООО "Елена"</t>
  </si>
  <si>
    <t>Филиал № 5 ФГКУ "426 ВГ" Минобороны России</t>
  </si>
  <si>
    <t>ООО "ЛЕКО"</t>
  </si>
  <si>
    <t>Стоматологическая клиника ООО "ДВА БРАТА"</t>
  </si>
  <si>
    <t>ООО "Евро-Дент"</t>
  </si>
  <si>
    <t>ООО "Арт-Дент'</t>
  </si>
  <si>
    <t>ООО "РОМА"</t>
  </si>
  <si>
    <t>ООО "АИА"</t>
  </si>
  <si>
    <t>ООО "Стома+"</t>
  </si>
  <si>
    <t>ООО "Все свои"</t>
  </si>
  <si>
    <t>ООО "Мила Дента"</t>
  </si>
  <si>
    <t>ООО "Новодент"</t>
  </si>
  <si>
    <t>ООО "МАГИ-СТОМ"</t>
  </si>
  <si>
    <t>АО "Санаторий "Дубовая роща"</t>
  </si>
  <si>
    <t>ООО "Эстедент"</t>
  </si>
  <si>
    <t>ООО "ДЕНТА - ЛЮКС"</t>
  </si>
  <si>
    <t>АНО МЦ "Белая роза"</t>
  </si>
  <si>
    <t>ГАУЗ "ОВФД"</t>
  </si>
  <si>
    <t>А11.07.024</t>
  </si>
  <si>
    <t>A15.03.011</t>
  </si>
  <si>
    <t>численность прикрепленного населения</t>
  </si>
  <si>
    <t xml:space="preserve">Полный цикл экстракорпорального оплодотворения без применения криоконсервации эмбрионов </t>
  </si>
  <si>
    <t xml:space="preserve">Полный цикл экстракорпорального оплодотворения с криоконсервацией эмбрионов 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</si>
  <si>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</si>
  <si>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</si>
  <si>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</si>
  <si>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кардиореабилитация (2 балла по ШРМ)</t>
  </si>
  <si>
    <t xml:space="preserve">Аборт медикаментозный </t>
  </si>
  <si>
    <t>уровень 2 подуровень 1</t>
  </si>
  <si>
    <t>уровень 2 подуровень 2</t>
  </si>
  <si>
    <t>уровень 3 подуровень 3</t>
  </si>
  <si>
    <t>Код номенклатуры</t>
  </si>
  <si>
    <t>К затрато-емкости</t>
  </si>
  <si>
    <t>Тариф , руб</t>
  </si>
  <si>
    <t>А18.05.002</t>
  </si>
  <si>
    <t xml:space="preserve">Гемодиализ </t>
  </si>
  <si>
    <t>А18.05.002.002</t>
  </si>
  <si>
    <t>А18.05.002.001</t>
  </si>
  <si>
    <t>А18.05.011</t>
  </si>
  <si>
    <t>А18.30.001</t>
  </si>
  <si>
    <t>А18.30.001.002</t>
  </si>
  <si>
    <t>Перитонеальный диализ с использованием автомати-зированных технологий</t>
  </si>
  <si>
    <t>СКД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</si>
  <si>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2019 году</t>
  </si>
  <si>
    <t xml:space="preserve">ГБУЗ "ОС-ИЦМР" </t>
  </si>
  <si>
    <t xml:space="preserve">ГБУЗ "ООКОД" </t>
  </si>
  <si>
    <t xml:space="preserve">ГБУЗ "ООД" </t>
  </si>
  <si>
    <t xml:space="preserve">ГАУЗ "ООККВД" </t>
  </si>
  <si>
    <t>ГБУЗ  "ОКПЦ"</t>
  </si>
  <si>
    <t xml:space="preserve">ГБУЗ "ОЦМР"  </t>
  </si>
  <si>
    <t>АО "Санаторий "Строитель"</t>
  </si>
  <si>
    <t>Филиал № 3 ФГБУ "426 ВГ" Минобороны России</t>
  </si>
  <si>
    <t>ООО Стоматологическая клиника "Улыбка"</t>
  </si>
  <si>
    <t>ООО "Мисс Дента"</t>
  </si>
  <si>
    <t>ООО "Евродент плюс"</t>
  </si>
  <si>
    <t>ООО "Добрый стоматолог"</t>
  </si>
  <si>
    <t>ООО "Тамара</t>
  </si>
  <si>
    <t>560213</t>
  </si>
  <si>
    <t>ООО МЦ "Кристалл"</t>
  </si>
  <si>
    <t>ООО МЦКТ "Нью Лайф"</t>
  </si>
  <si>
    <t>ООО "ДентоМир"</t>
  </si>
  <si>
    <t>560231</t>
  </si>
  <si>
    <t>ООО "КЛАССИКА"</t>
  </si>
  <si>
    <t>560232</t>
  </si>
  <si>
    <t>ООО "Денталика" (на ул. Чкалова) новое юр. лицо</t>
  </si>
  <si>
    <t>560233</t>
  </si>
  <si>
    <t>ООО "МХГ "ВИЗУМ"</t>
  </si>
  <si>
    <t>560234</t>
  </si>
  <si>
    <t>ООО "КВАРЦИТ"</t>
  </si>
  <si>
    <t>560235</t>
  </si>
  <si>
    <t>ООО "Медгард-Оренбург"</t>
  </si>
  <si>
    <t>560236</t>
  </si>
  <si>
    <t>ООО "ЭкспоДент"</t>
  </si>
  <si>
    <t>560237</t>
  </si>
  <si>
    <t>ООО "УНИМЕД"</t>
  </si>
  <si>
    <t>560238</t>
  </si>
  <si>
    <t>ООО "Ситилаб"</t>
  </si>
  <si>
    <t>ООО "Санаторий "Южный Урал"</t>
  </si>
  <si>
    <t>0-1 (первый год жизни)</t>
  </si>
  <si>
    <t xml:space="preserve">Ж </t>
  </si>
  <si>
    <t>1-4</t>
  </si>
  <si>
    <t>18-59</t>
  </si>
  <si>
    <t>60 и старше</t>
  </si>
  <si>
    <t>55 и старше</t>
  </si>
  <si>
    <t>Коэффициент дифференциации по уровню расходов районных больниц (КДси), учитывающий численность прикрепленного населения</t>
  </si>
  <si>
    <t>Таблица соответствия врачебных специальностей перечню специалистов, применяемому для оплаты амбулаторной помощи в 2019 году</t>
  </si>
  <si>
    <t>Тариф на заместительную почечную терапию методом гемодиализа и перитонеального диализа с 01.01.2019 г.</t>
  </si>
  <si>
    <t>услуга</t>
  </si>
  <si>
    <t>стационарно, дневной стационар,амбулаторно</t>
  </si>
  <si>
    <t>А18.05.004</t>
  </si>
  <si>
    <t>Ультрафильтрация крови</t>
  </si>
  <si>
    <t>А18.05.002.003</t>
  </si>
  <si>
    <t>Гемодиализ интермиттирующий продленный</t>
  </si>
  <si>
    <t>А18.05.003</t>
  </si>
  <si>
    <t>Гемофильтрация крови</t>
  </si>
  <si>
    <t>А18.05.004.001</t>
  </si>
  <si>
    <t>Ультрафильтрация продленная</t>
  </si>
  <si>
    <t>А18.05.002.005</t>
  </si>
  <si>
    <t>Гемодиализ продолжительный</t>
  </si>
  <si>
    <t>А18.05.003.002</t>
  </si>
  <si>
    <t>Гемофильтрация крови продолжительная</t>
  </si>
  <si>
    <t>Перитонеальный диализ</t>
  </si>
  <si>
    <t>день обмена</t>
  </si>
  <si>
    <t>А18.30.001.003</t>
  </si>
  <si>
    <t>Перитонеальный диализ при нарушении ультрафильтрации</t>
  </si>
  <si>
    <t>Код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</si>
  <si>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</si>
  <si>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</si>
  <si>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</si>
  <si>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</si>
  <si>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</si>
  <si>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</si>
  <si>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</si>
  <si>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</si>
  <si>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</si>
  <si>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</si>
  <si>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</si>
  <si>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</si>
  <si>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</si>
  <si>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</si>
  <si>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</si>
  <si>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</si>
  <si>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</si>
  <si>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</si>
  <si>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</si>
  <si>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</si>
  <si>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</si>
  <si>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</si>
  <si>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</si>
  <si>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</si>
  <si>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</si>
  <si>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</si>
  <si>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</si>
  <si>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st05.006</t>
  </si>
  <si>
    <t>st05.007</t>
  </si>
  <si>
    <t>st05.008</t>
  </si>
  <si>
    <t>st05.009</t>
  </si>
  <si>
    <t>st05.010</t>
  </si>
  <si>
    <t>st05.011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</si>
  <si>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</si>
  <si>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</si>
  <si>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</si>
  <si>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</si>
  <si>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</si>
  <si>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</si>
  <si>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</si>
  <si>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</si>
  <si>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</si>
  <si>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</si>
  <si>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</si>
  <si>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</si>
  <si>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</si>
  <si>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</si>
  <si>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</si>
  <si>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</si>
  <si>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</si>
  <si>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</si>
  <si>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</si>
  <si>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</si>
  <si>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</si>
  <si>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</si>
  <si>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</si>
  <si>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</si>
  <si>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</si>
  <si>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</si>
  <si>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</si>
  <si>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</si>
  <si>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</si>
  <si>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</si>
  <si>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</si>
  <si>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</si>
  <si>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</si>
  <si>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</si>
  <si>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</si>
  <si>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</si>
  <si>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</si>
  <si>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</si>
  <si>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</si>
  <si>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Грипп и пневмония с синдромом органной дисфункции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</si>
  <si>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</si>
  <si>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</si>
  <si>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</si>
  <si>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</si>
  <si>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</si>
  <si>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</si>
  <si>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</si>
  <si>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</si>
  <si>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</si>
  <si>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</si>
  <si>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</si>
  <si>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</si>
  <si>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</si>
  <si>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</si>
  <si>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</si>
  <si>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</si>
  <si>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st15.006</t>
  </si>
  <si>
    <t>st15.007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</si>
  <si>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</si>
  <si>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</si>
  <si>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</si>
  <si>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</si>
  <si>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</si>
  <si>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</si>
  <si>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</si>
  <si>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</si>
  <si>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</si>
  <si>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</si>
  <si>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</si>
  <si>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</si>
  <si>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</si>
  <si>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</si>
  <si>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</si>
  <si>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</si>
  <si>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</si>
  <si>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</si>
  <si>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</si>
  <si>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</si>
  <si>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</si>
  <si>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</si>
  <si>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</si>
  <si>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</si>
  <si>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</si>
  <si>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</si>
  <si>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</si>
  <si>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</si>
  <si>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</si>
  <si>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</si>
  <si>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</si>
  <si>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</si>
  <si>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</si>
  <si>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</si>
  <si>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</si>
  <si>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</si>
  <si>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</si>
  <si>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</si>
  <si>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</si>
  <si>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</si>
  <si>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</si>
  <si>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</si>
  <si>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</si>
  <si>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</si>
  <si>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</si>
  <si>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</si>
  <si>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</si>
  <si>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</si>
  <si>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</si>
  <si>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</si>
  <si>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</si>
  <si>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</si>
  <si>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</si>
  <si>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</si>
  <si>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</si>
  <si>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</si>
  <si>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</si>
  <si>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</si>
  <si>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</si>
  <si>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</si>
  <si>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st19.027</t>
  </si>
  <si>
    <t>st19.028</t>
  </si>
  <si>
    <t>st19.029</t>
  </si>
  <si>
    <t>st19.030</t>
  </si>
  <si>
    <t>st19.031</t>
  </si>
  <si>
    <t>st19.032</t>
  </si>
  <si>
    <t>st19.033</t>
  </si>
  <si>
    <t>st19.034</t>
  </si>
  <si>
    <t>st19.035</t>
  </si>
  <si>
    <t>st19.036</t>
  </si>
  <si>
    <t>st19.037</t>
  </si>
  <si>
    <t>st19.038</t>
  </si>
  <si>
    <t>st19.039</t>
  </si>
  <si>
    <t>st19.040</t>
  </si>
  <si>
    <t>st19.041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</si>
  <si>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</si>
  <si>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</si>
  <si>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</si>
  <si>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</si>
  <si>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</si>
  <si>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</si>
  <si>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</si>
  <si>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</si>
  <si>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</si>
  <si>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</si>
  <si>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</si>
  <si>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</si>
  <si>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</si>
  <si>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</si>
  <si>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</si>
  <si>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</si>
  <si>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</si>
  <si>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</si>
  <si>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</si>
  <si>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</si>
  <si>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</si>
  <si>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</si>
  <si>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</si>
  <si>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</si>
  <si>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</si>
  <si>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</si>
  <si>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</si>
  <si>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</si>
  <si>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</si>
  <si>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</si>
  <si>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</si>
  <si>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</si>
  <si>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</si>
  <si>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</si>
  <si>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</si>
  <si>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</si>
  <si>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</si>
  <si>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</si>
  <si>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</si>
  <si>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</si>
  <si>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</si>
  <si>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</si>
  <si>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</si>
  <si>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</si>
  <si>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</si>
  <si>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</si>
  <si>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</si>
  <si>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</si>
  <si>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</si>
  <si>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</si>
  <si>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</si>
  <si>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</si>
  <si>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</si>
  <si>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</si>
  <si>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</si>
  <si>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</si>
  <si>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</si>
  <si>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</si>
  <si>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</si>
  <si>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</si>
  <si>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</si>
  <si>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</si>
  <si>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</si>
  <si>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</si>
  <si>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</si>
  <si>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</si>
  <si>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</si>
  <si>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</si>
  <si>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</si>
  <si>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</si>
  <si>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</si>
  <si>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</si>
  <si>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</si>
  <si>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</si>
  <si>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</si>
  <si>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</si>
  <si>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</si>
  <si>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</si>
  <si>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</si>
  <si>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</si>
  <si>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</si>
  <si>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</si>
  <si>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</si>
  <si>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</si>
  <si>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</si>
  <si>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</si>
  <si>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</si>
  <si>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</si>
  <si>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</si>
  <si>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</si>
  <si>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</si>
  <si>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</si>
  <si>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</si>
  <si>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</si>
  <si>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</si>
  <si>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</si>
  <si>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</si>
  <si>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</si>
  <si>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</si>
  <si>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</si>
  <si>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</si>
  <si>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</si>
  <si>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</si>
  <si>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</si>
  <si>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</si>
  <si>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</si>
  <si>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</si>
  <si>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</si>
  <si>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</si>
  <si>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</si>
  <si>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</si>
  <si>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</si>
  <si>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</si>
  <si>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</si>
  <si>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</si>
  <si>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</si>
  <si>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</si>
  <si>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</si>
  <si>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</si>
  <si>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</si>
  <si>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</si>
  <si>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</si>
  <si>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</si>
  <si>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</si>
  <si>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</si>
  <si>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</si>
  <si>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</si>
  <si>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</si>
  <si>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</si>
  <si>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</si>
  <si>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</si>
  <si>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</si>
  <si>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</si>
  <si>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</si>
  <si>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</si>
  <si>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</si>
  <si>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</si>
  <si>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</si>
  <si>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</si>
  <si>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</si>
  <si>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</si>
  <si>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</si>
  <si>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</si>
  <si>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</si>
  <si>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</si>
  <si>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</si>
  <si>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</si>
  <si>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</si>
  <si>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</si>
  <si>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</si>
  <si>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</si>
  <si>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</si>
  <si>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</si>
  <si>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</si>
  <si>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</si>
  <si>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</si>
  <si>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</si>
  <si>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</si>
  <si>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</si>
  <si>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</si>
  <si>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</si>
  <si>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</si>
  <si>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</si>
  <si>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</si>
  <si>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</si>
  <si>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</si>
  <si>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</si>
  <si>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</si>
  <si>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</si>
  <si>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</si>
  <si>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</si>
  <si>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</si>
  <si>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</si>
  <si>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</si>
  <si>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</si>
  <si>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</si>
  <si>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</si>
  <si>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</si>
  <si>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</si>
  <si>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</si>
  <si>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</si>
  <si>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</si>
  <si>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</si>
  <si>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</si>
  <si>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</si>
  <si>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</si>
  <si>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</si>
  <si>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</si>
  <si>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</si>
  <si>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</si>
  <si>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</si>
  <si>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</si>
  <si>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</si>
  <si>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</si>
  <si>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</si>
  <si>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</si>
  <si>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</si>
  <si>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</si>
  <si>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</si>
  <si>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</si>
  <si>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st37.008</t>
  </si>
  <si>
    <t>st37.009</t>
  </si>
  <si>
    <t>st37.010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</si>
  <si>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</si>
  <si>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</si>
  <si>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</si>
  <si>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баллов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</si>
  <si>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</si>
  <si>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</si>
  <si>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</si>
  <si>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</si>
  <si>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</si>
  <si>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st37.017</t>
  </si>
  <si>
    <t>st37.018</t>
  </si>
  <si>
    <t>st38.001</t>
  </si>
  <si>
    <t>Поправочные коэффициенты для применения тарифов на основе КСГ в условиях стационара на 2019 год</t>
  </si>
  <si>
    <t>ds02.001</t>
  </si>
  <si>
    <t>ds02.002</t>
  </si>
  <si>
    <t>ds02.003</t>
  </si>
  <si>
    <t>ds02.004</t>
  </si>
  <si>
    <t>ds02.005</t>
  </si>
  <si>
    <t>ds02.006</t>
  </si>
  <si>
    <t>ds02.007</t>
  </si>
  <si>
    <t>Аборт медикаментозный*</t>
  </si>
  <si>
    <t>ds03.001</t>
  </si>
  <si>
    <t>ds04.001</t>
  </si>
  <si>
    <t>ds05.001</t>
  </si>
  <si>
    <t>ds05.002</t>
  </si>
  <si>
    <t>ds05.003</t>
  </si>
  <si>
    <t>ds05.004</t>
  </si>
  <si>
    <t>ds05.005</t>
  </si>
  <si>
    <t>ds05.006</t>
  </si>
  <si>
    <t>ds05.007</t>
  </si>
  <si>
    <t>ds05.008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</si>
  <si>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</si>
  <si>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</si>
  <si>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</si>
  <si>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</si>
  <si>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</si>
  <si>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</si>
  <si>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</si>
  <si>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</si>
  <si>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</si>
  <si>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ds12.002</t>
  </si>
  <si>
    <t>Вирусный гепатит C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</si>
  <si>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</si>
  <si>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</si>
  <si>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</si>
  <si>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</si>
  <si>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</si>
  <si>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</si>
  <si>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</si>
  <si>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</si>
  <si>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</si>
  <si>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</si>
  <si>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</si>
  <si>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</si>
  <si>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</si>
  <si>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</si>
  <si>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</si>
  <si>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</si>
  <si>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</si>
  <si>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</si>
  <si>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</si>
  <si>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</si>
  <si>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</si>
  <si>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</si>
  <si>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</si>
  <si>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</si>
  <si>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</si>
  <si>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</si>
  <si>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</si>
  <si>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</si>
  <si>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</si>
  <si>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</si>
  <si>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</si>
  <si>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</si>
  <si>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</si>
  <si>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</si>
  <si>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</si>
  <si>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</si>
  <si>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</si>
  <si>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</si>
  <si>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</si>
  <si>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</si>
  <si>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</si>
  <si>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</si>
  <si>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</si>
  <si>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</si>
  <si>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</si>
  <si>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</si>
  <si>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</si>
  <si>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</si>
  <si>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</si>
  <si>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</si>
  <si>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</si>
  <si>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</si>
  <si>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</si>
  <si>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</si>
  <si>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</si>
  <si>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</si>
  <si>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</si>
  <si>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</si>
  <si>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</si>
  <si>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</si>
  <si>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</si>
  <si>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</si>
  <si>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</si>
  <si>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</si>
  <si>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</si>
  <si>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</si>
  <si>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</si>
  <si>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</si>
  <si>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</si>
  <si>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</si>
  <si>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</si>
  <si>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</si>
  <si>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</si>
  <si>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</si>
  <si>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</si>
  <si>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</si>
  <si>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</si>
  <si>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</si>
  <si>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</si>
  <si>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</si>
  <si>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</si>
  <si>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</si>
  <si>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</si>
  <si>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</si>
  <si>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</si>
  <si>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</si>
  <si>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</si>
  <si>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</si>
  <si>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</si>
  <si>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</si>
  <si>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</si>
  <si>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</si>
  <si>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</si>
  <si>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</si>
  <si>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</si>
  <si>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</si>
  <si>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</si>
  <si>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</si>
  <si>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</si>
  <si>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</si>
  <si>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</si>
  <si>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</si>
  <si>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</si>
  <si>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</si>
  <si>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</si>
  <si>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</si>
  <si>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</si>
  <si>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</si>
  <si>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</si>
  <si>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</si>
  <si>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</si>
  <si>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</si>
  <si>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</si>
  <si>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</si>
  <si>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</si>
  <si>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</si>
  <si>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</si>
  <si>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</si>
  <si>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</si>
  <si>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</si>
  <si>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</si>
  <si>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</si>
  <si>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</si>
  <si>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</si>
  <si>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</si>
  <si>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</si>
  <si>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</si>
  <si>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&lt;*&gt; Оплата по КСГ осуществляется в случае назначения лекарственного препарата по решению врачебной комиссии</t>
  </si>
  <si>
    <t>Профиль КСГ</t>
  </si>
  <si>
    <t>Тариф за законченный случай лечения в условиях стационара на основе 
клинико-статистических групп болезней с 01.01.2019 г.</t>
  </si>
  <si>
    <t>Тариф за законченный случай лечения в условиях дневного стационара на основе 
клинико-статистических групп болезней с 01.01.2019 г.</t>
  </si>
  <si>
    <t>Перечень клинико-статистическх групп болезней,  при оплате которых не применяются коэффициенты уровня, утвержденные приложением 3.3 к Тарифному соглашению.</t>
  </si>
  <si>
    <t xml:space="preserve">Коэффициенты относительной затратоемкости для расчета стационарного тарифа на основе клинико-статистических групп болезней на 2019 год. </t>
  </si>
  <si>
    <t>Врачебная специальность в соответствии с перечнем, предусмотренным Тарифным соглашением на 2019 г.</t>
  </si>
  <si>
    <t>Проведение первого этапа  экстракорпорального оплодотворения (стимуляция суперовуляции), I-II (стимуляция суперовуляции, получение яйцеклетки), I-III (стимуляция суперовуляции, получение яйцеклетки, экстракорпоральное оплодотворение и культивирование эмбрионов) без последующей криокосервации эмбрионов (неполный цикл)</t>
  </si>
  <si>
    <t>Проведение I-III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</t>
  </si>
  <si>
    <t>Размораживание криоконсервированных эмбрионов с последующим переносом эмбрионов в полость матки (криоперенос)</t>
  </si>
  <si>
    <t>уровень 1 подуровень 1</t>
  </si>
  <si>
    <t>уровень 1 подуровень 2</t>
  </si>
  <si>
    <t>уровень 2 подуровень 3</t>
  </si>
  <si>
    <t>4.6.</t>
  </si>
  <si>
    <t>Несоответствие данных первичной медицинской документации данным реестра счетов, в том числе:</t>
  </si>
  <si>
    <t>Некорректное применение тарифа, требующее его замены по результатам экспертизы.</t>
  </si>
  <si>
    <t>4.6.2.</t>
  </si>
  <si>
    <t>метод оплаты, спецкоды</t>
  </si>
  <si>
    <t>Цели/врачебная специальность/
декретированные группы</t>
  </si>
  <si>
    <t>Травматология-ортопедия</t>
  </si>
  <si>
    <t>Диагностика и специальные методы лечения</t>
  </si>
  <si>
    <t>1.3.1</t>
  </si>
  <si>
    <t>Медицинская реабилитация (с применением роботизированной техники)</t>
  </si>
  <si>
    <t>1.3.2</t>
  </si>
  <si>
    <t>Медицинская реабилитация (без применения роботизированной техники)</t>
  </si>
  <si>
    <t>B</t>
  </si>
  <si>
    <t>Рентгенотерапия близкофокусная</t>
  </si>
  <si>
    <t>1.4</t>
  </si>
  <si>
    <t>Гематология (иммуногенетические методы диагностики  гемобластозов)</t>
  </si>
  <si>
    <t>1.5.1</t>
  </si>
  <si>
    <t>Комплексное обследование по бесплодному браку (женщины)</t>
  </si>
  <si>
    <t>1.5.2</t>
  </si>
  <si>
    <t>Комплексное обследование по бесплодному браку (мужчины)</t>
  </si>
  <si>
    <t>1.6</t>
  </si>
  <si>
    <t>Углубленное обследование с целью выявления нарушений слуха у детей (аудиологический скрининг II этапа)</t>
  </si>
  <si>
    <t>1.7.1</t>
  </si>
  <si>
    <t>1.7.2</t>
  </si>
  <si>
    <t>Консультация в период беременности женщины с экстрагенитальной патологией</t>
  </si>
  <si>
    <t>Диспансерное наблюдение больных</t>
  </si>
  <si>
    <t>3.1.1</t>
  </si>
  <si>
    <t>Динамическое наблюдение за пациентами, перенесшими трансплантацию органов</t>
  </si>
  <si>
    <t>Профилактические медицинские осмотры несовершеннолетних (МУЖ)</t>
  </si>
  <si>
    <t>3.2.1</t>
  </si>
  <si>
    <t>1-ый месяц жизни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</si>
  <si>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</si>
  <si>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</si>
  <si>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</si>
  <si>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</si>
  <si>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</si>
  <si>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</si>
  <si>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</si>
  <si>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</si>
  <si>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</si>
  <si>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</si>
  <si>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</si>
  <si>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3.2.2</t>
  </si>
  <si>
    <t>1 год 3 месяца</t>
  </si>
  <si>
    <t>1 год 6 месяца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</si>
  <si>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</si>
  <si>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</si>
  <si>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</si>
  <si>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</si>
  <si>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</si>
  <si>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</si>
  <si>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</si>
  <si>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</si>
  <si>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</si>
  <si>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</si>
  <si>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</si>
  <si>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</si>
  <si>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</si>
  <si>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</si>
  <si>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</si>
  <si>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</si>
  <si>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Профилактические медицинские осмотры несовершеннолетних (ЖЕН)</t>
  </si>
  <si>
    <t xml:space="preserve">Наблюдение женщин в период беременности </t>
  </si>
  <si>
    <t>Наблюдение беременных женщин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</si>
  <si>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</si>
  <si>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3.4.1, 3.4.2</t>
  </si>
  <si>
    <t>От 0 до 2-х лет включительно</t>
  </si>
  <si>
    <t>От 3 до 4-х лет включительно</t>
  </si>
  <si>
    <t>От 5 до 17 лет включительно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</si>
  <si>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</si>
  <si>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</si>
  <si>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Медицинское обследование детей-сирот</t>
  </si>
  <si>
    <t>Диспансеризация взрослого населения</t>
  </si>
  <si>
    <t>1-й этап  МУЖ (возраст по году исполнения)</t>
  </si>
  <si>
    <t>Х</t>
  </si>
  <si>
    <t>1-й этап  ЖЕН  (возраст по году исполнения)</t>
  </si>
  <si>
    <t>3.5.1</t>
  </si>
  <si>
    <t>3.5.2</t>
  </si>
  <si>
    <t>3.5.3</t>
  </si>
  <si>
    <t>3.5.4</t>
  </si>
  <si>
    <t>Профилактический медицинский осмотр взрослого населения</t>
  </si>
  <si>
    <t>Иные профилактические услуги</t>
  </si>
  <si>
    <t>Оформление направления на медико-социальную экспертизу</t>
  </si>
  <si>
    <t>Оказание неотложной помощи</t>
  </si>
  <si>
    <t>Оказание неотложной помощи бригадами СМП в часы работы поликлиник</t>
  </si>
  <si>
    <t>Оказание неотложной помощи в поликлинике и на дому</t>
  </si>
  <si>
    <t>Оказание неотложной помощи  в приемном покое</t>
  </si>
  <si>
    <t>Оказание неотложной помощи средним медперсоналом</t>
  </si>
  <si>
    <t>Услуги Центра здоровья</t>
  </si>
  <si>
    <t>Комплексное обследование</t>
  </si>
  <si>
    <t>Посещения к среднему медперсоналу, 
ведущему самостоятельный прием</t>
  </si>
  <si>
    <t>0</t>
  </si>
  <si>
    <t xml:space="preserve">Прочая цель </t>
  </si>
  <si>
    <t>Посещение к среднему медперсоналу с профилактической целью</t>
  </si>
  <si>
    <t>Посещение к среднему медперсоналу по поводу заболевания</t>
  </si>
  <si>
    <t>Тариф УЕТ при оказании стоматологической помощи</t>
  </si>
  <si>
    <t>УЕТ</t>
  </si>
  <si>
    <t>Диагностика онкозаболеваний 2 этап</t>
  </si>
  <si>
    <t xml:space="preserve">первичная </t>
  </si>
  <si>
    <t>рецидив</t>
  </si>
  <si>
    <t>МКБ</t>
  </si>
  <si>
    <t>C.01</t>
  </si>
  <si>
    <t>R.01</t>
  </si>
  <si>
    <t>C00</t>
  </si>
  <si>
    <t>Злокачественное новообразование губы</t>
  </si>
  <si>
    <t>C.02</t>
  </si>
  <si>
    <t>R.02</t>
  </si>
  <si>
    <t>C01</t>
  </si>
  <si>
    <t>Зно основания языка</t>
  </si>
  <si>
    <t>C.03</t>
  </si>
  <si>
    <t>R.03</t>
  </si>
  <si>
    <t>C02</t>
  </si>
  <si>
    <t>Злокачественное новообразование других и неуточненных частей языка</t>
  </si>
  <si>
    <t>C.04</t>
  </si>
  <si>
    <t>R.04</t>
  </si>
  <si>
    <t>C03</t>
  </si>
  <si>
    <t>Злокачественное новообразование десны</t>
  </si>
  <si>
    <t>C.05</t>
  </si>
  <si>
    <t>R.05</t>
  </si>
  <si>
    <t>C04</t>
  </si>
  <si>
    <t>Злокачественное новообразование дна полости рта</t>
  </si>
  <si>
    <t>C.06</t>
  </si>
  <si>
    <t>R.06</t>
  </si>
  <si>
    <t>C05</t>
  </si>
  <si>
    <t>Злокачественное новообразование неба</t>
  </si>
  <si>
    <t>C.07</t>
  </si>
  <si>
    <t>R.07</t>
  </si>
  <si>
    <t>C06</t>
  </si>
  <si>
    <t>Злокачественное новообразование других и неуточненных отделов рта</t>
  </si>
  <si>
    <t>C.08</t>
  </si>
  <si>
    <t>R.08</t>
  </si>
  <si>
    <t>C07</t>
  </si>
  <si>
    <t>Зно околоушной слюнной железы</t>
  </si>
  <si>
    <t>C.09</t>
  </si>
  <si>
    <t>R.09</t>
  </si>
  <si>
    <t>C08</t>
  </si>
  <si>
    <t>Злокачественное новообразование других и неуточненных больших слюнных желез</t>
  </si>
  <si>
    <t>C.10</t>
  </si>
  <si>
    <t>R.10</t>
  </si>
  <si>
    <t>C09</t>
  </si>
  <si>
    <t>Злокачественное новообразование миндалины</t>
  </si>
  <si>
    <t>C.11</t>
  </si>
  <si>
    <t>R.11</t>
  </si>
  <si>
    <t>C10</t>
  </si>
  <si>
    <t>Злокачественное новообразование ротоглотки</t>
  </si>
  <si>
    <t>C.12</t>
  </si>
  <si>
    <t>R.12</t>
  </si>
  <si>
    <t>C11</t>
  </si>
  <si>
    <t>Злокачественное новообразование носоглотки</t>
  </si>
  <si>
    <t>C.13</t>
  </si>
  <si>
    <t>R.13</t>
  </si>
  <si>
    <t>C12</t>
  </si>
  <si>
    <t>Зно грушевидного синуса</t>
  </si>
  <si>
    <t>C.14</t>
  </si>
  <si>
    <t>R.14</t>
  </si>
  <si>
    <t>C13</t>
  </si>
  <si>
    <t>Злокачественное новообразование нижней части глотки</t>
  </si>
  <si>
    <t>C.15</t>
  </si>
  <si>
    <t>R.15</t>
  </si>
  <si>
    <t>C14</t>
  </si>
  <si>
    <t>Злокачественное новообразование других и неточно обозначенных локализаций губы, полости рта и глотки</t>
  </si>
  <si>
    <t>C.16</t>
  </si>
  <si>
    <t>R.16</t>
  </si>
  <si>
    <t>C15</t>
  </si>
  <si>
    <t>Злокачественное новообразование пищевода</t>
  </si>
  <si>
    <t>C.17</t>
  </si>
  <si>
    <t>R.17</t>
  </si>
  <si>
    <t>C16</t>
  </si>
  <si>
    <t>Злокачественное новообразование желудка</t>
  </si>
  <si>
    <t>C.18</t>
  </si>
  <si>
    <t>R.18</t>
  </si>
  <si>
    <t>C17</t>
  </si>
  <si>
    <t>Злокачественное новообразование тонкого кишечника</t>
  </si>
  <si>
    <t>C.19</t>
  </si>
  <si>
    <t>R.19</t>
  </si>
  <si>
    <t>C18</t>
  </si>
  <si>
    <t>Злокачественное новообразование ободочной кишки</t>
  </si>
  <si>
    <t>C.20</t>
  </si>
  <si>
    <t>R.20</t>
  </si>
  <si>
    <t>C19</t>
  </si>
  <si>
    <t>Зно ректосигмоидного соединения</t>
  </si>
  <si>
    <t>C.21</t>
  </si>
  <si>
    <t>R.21</t>
  </si>
  <si>
    <t>C20</t>
  </si>
  <si>
    <t>Зно прямой кишки</t>
  </si>
  <si>
    <t>C.22</t>
  </si>
  <si>
    <t>R.22</t>
  </si>
  <si>
    <t>C21</t>
  </si>
  <si>
    <t>Злокачественное новообразование заднего прохода [ануса] и анального канала</t>
  </si>
  <si>
    <t>C.23</t>
  </si>
  <si>
    <t>R.23</t>
  </si>
  <si>
    <t>C22</t>
  </si>
  <si>
    <t>Злокачественное новообразование печени и внутрипеченочных желчных протоков</t>
  </si>
  <si>
    <t>C.24</t>
  </si>
  <si>
    <t>R.24</t>
  </si>
  <si>
    <t>C23</t>
  </si>
  <si>
    <t>Зно желчного пузыря</t>
  </si>
  <si>
    <t>C.25</t>
  </si>
  <si>
    <t>R.25</t>
  </si>
  <si>
    <t>C24</t>
  </si>
  <si>
    <t>Злокачественное новообразование других и неуточненных частей желчевыводящих путей</t>
  </si>
  <si>
    <t>C.26</t>
  </si>
  <si>
    <t>R.26</t>
  </si>
  <si>
    <t>C25</t>
  </si>
  <si>
    <t>Злокачественное новообразование поджелудочной железы</t>
  </si>
  <si>
    <t>C.27</t>
  </si>
  <si>
    <t>R.27</t>
  </si>
  <si>
    <t>C26</t>
  </si>
  <si>
    <t>Злокачественное новообразование других и неточно обозначенных органов пищеварения</t>
  </si>
  <si>
    <t>C.28</t>
  </si>
  <si>
    <t>R.28</t>
  </si>
  <si>
    <t>C30</t>
  </si>
  <si>
    <t>Злокачественное новообразование полости носа и среднего уха</t>
  </si>
  <si>
    <t>C.29</t>
  </si>
  <si>
    <t>R.29</t>
  </si>
  <si>
    <t>C31</t>
  </si>
  <si>
    <t>Злокачественное новообразование придаточных пазух</t>
  </si>
  <si>
    <t>C.30</t>
  </si>
  <si>
    <t>R.30</t>
  </si>
  <si>
    <t>C32</t>
  </si>
  <si>
    <t>Злокачественное новообразование гортани</t>
  </si>
  <si>
    <t>C.31</t>
  </si>
  <si>
    <t>R.31</t>
  </si>
  <si>
    <t>C33</t>
  </si>
  <si>
    <t>Зно трахеи</t>
  </si>
  <si>
    <t>C.32</t>
  </si>
  <si>
    <t>R.32</t>
  </si>
  <si>
    <t>C34</t>
  </si>
  <si>
    <t>Злокачественное новообразование бронхов и легких</t>
  </si>
  <si>
    <t>C.33</t>
  </si>
  <si>
    <t>R.33</t>
  </si>
  <si>
    <t>C37</t>
  </si>
  <si>
    <t>Зно вилочковой железы</t>
  </si>
  <si>
    <t>C.34</t>
  </si>
  <si>
    <t>R.34</t>
  </si>
  <si>
    <t>C38</t>
  </si>
  <si>
    <t>Злокачественное новообразование сердца, средостенения и плевры</t>
  </si>
  <si>
    <t>C.35</t>
  </si>
  <si>
    <t>R.35</t>
  </si>
  <si>
    <t>C39</t>
  </si>
  <si>
    <t>Злокачественное новообразование других и неточно обозначенных локализаций органов дыхания и внутригрудных органов</t>
  </si>
  <si>
    <t>C.36</t>
  </si>
  <si>
    <t>R.36</t>
  </si>
  <si>
    <t>C40</t>
  </si>
  <si>
    <t>Злокачественное новообразование костей и суставных хрящей конечностей</t>
  </si>
  <si>
    <t>C.37</t>
  </si>
  <si>
    <t>R.37</t>
  </si>
  <si>
    <t>C41</t>
  </si>
  <si>
    <t>Злокачественное новообразование костей и суставных хрящей других и неуточненных локализаций</t>
  </si>
  <si>
    <t>C.38</t>
  </si>
  <si>
    <t>R.38</t>
  </si>
  <si>
    <t>C43</t>
  </si>
  <si>
    <t>Злокачественная мелонома кожи</t>
  </si>
  <si>
    <t>C.39</t>
  </si>
  <si>
    <t>R.39</t>
  </si>
  <si>
    <t>C44</t>
  </si>
  <si>
    <t>Другие злокачественные новообразования кожи</t>
  </si>
  <si>
    <t>C.40</t>
  </si>
  <si>
    <t>R.40</t>
  </si>
  <si>
    <t>C47</t>
  </si>
  <si>
    <t>Злокачественное новообразование периферических нервов и вегетативной нервной системы</t>
  </si>
  <si>
    <t>C.41</t>
  </si>
  <si>
    <t>R.41</t>
  </si>
  <si>
    <t>C48</t>
  </si>
  <si>
    <t>Злокачественное новообразование забрюшиного пространства и брюшины</t>
  </si>
  <si>
    <t>C.42</t>
  </si>
  <si>
    <t>R.42</t>
  </si>
  <si>
    <t>C49</t>
  </si>
  <si>
    <t>Злокачественное новообразование других типов соединительной и мягких тканей</t>
  </si>
  <si>
    <t>C.43</t>
  </si>
  <si>
    <t>R.43</t>
  </si>
  <si>
    <t>C50</t>
  </si>
  <si>
    <t>Злокачественное новообразование молочной железы</t>
  </si>
  <si>
    <t>C.44</t>
  </si>
  <si>
    <t>R.44</t>
  </si>
  <si>
    <t>C51</t>
  </si>
  <si>
    <t>Злокачественное новообразование вульвы</t>
  </si>
  <si>
    <t>C.45</t>
  </si>
  <si>
    <t>R.45</t>
  </si>
  <si>
    <t>C52</t>
  </si>
  <si>
    <t>Зно влагалища</t>
  </si>
  <si>
    <t>C.46</t>
  </si>
  <si>
    <t>R.46</t>
  </si>
  <si>
    <t>C53</t>
  </si>
  <si>
    <t>Злокачественное новообразование шейки матки</t>
  </si>
  <si>
    <t>C.47</t>
  </si>
  <si>
    <t>R.47</t>
  </si>
  <si>
    <t>C54</t>
  </si>
  <si>
    <t>Злокачественное новообразование тела матки</t>
  </si>
  <si>
    <t>C.48</t>
  </si>
  <si>
    <t>R.48</t>
  </si>
  <si>
    <t>C56</t>
  </si>
  <si>
    <t>Зно яичника</t>
  </si>
  <si>
    <t>C.49</t>
  </si>
  <si>
    <t>R.49</t>
  </si>
  <si>
    <t>C57</t>
  </si>
  <si>
    <t>Злокачественное новообразование других и неуточненных женских половых органов</t>
  </si>
  <si>
    <t>C.50</t>
  </si>
  <si>
    <t>R.50</t>
  </si>
  <si>
    <t>C58</t>
  </si>
  <si>
    <t>Зно плаценты</t>
  </si>
  <si>
    <t>C.51</t>
  </si>
  <si>
    <t>R.51</t>
  </si>
  <si>
    <t>C60</t>
  </si>
  <si>
    <t>Злокачественное новообразование полового члена</t>
  </si>
  <si>
    <t>C.52</t>
  </si>
  <si>
    <t>R.52</t>
  </si>
  <si>
    <t>C61</t>
  </si>
  <si>
    <t>Зно предстательной железы</t>
  </si>
  <si>
    <t>C.53</t>
  </si>
  <si>
    <t>R.53</t>
  </si>
  <si>
    <t>C62</t>
  </si>
  <si>
    <t>Злокачественное новообразование яичка</t>
  </si>
  <si>
    <t>C.54</t>
  </si>
  <si>
    <t>R.54</t>
  </si>
  <si>
    <t>C63</t>
  </si>
  <si>
    <t>Злокачественное новообразование других и неуточненных мужских половых органов</t>
  </si>
  <si>
    <t>C.55</t>
  </si>
  <si>
    <t>R.55</t>
  </si>
  <si>
    <t>C64</t>
  </si>
  <si>
    <t>Зно почки, кроме почечной лоханки</t>
  </si>
  <si>
    <t>C.56</t>
  </si>
  <si>
    <t>R.56</t>
  </si>
  <si>
    <t>C65</t>
  </si>
  <si>
    <t>Зно почечной лоханки</t>
  </si>
  <si>
    <t>C.57</t>
  </si>
  <si>
    <t>R.57</t>
  </si>
  <si>
    <t>C66</t>
  </si>
  <si>
    <t>Зно мочеточника</t>
  </si>
  <si>
    <t>C.58</t>
  </si>
  <si>
    <t>R.58</t>
  </si>
  <si>
    <t>C67</t>
  </si>
  <si>
    <t>Злокачественное новообразование мочевого пузыря</t>
  </si>
  <si>
    <t>C.59</t>
  </si>
  <si>
    <t>R.59</t>
  </si>
  <si>
    <t>C68</t>
  </si>
  <si>
    <t>Злокачественное новообразование других и неуточненных мочевых органов</t>
  </si>
  <si>
    <t>C.60</t>
  </si>
  <si>
    <t>R.60</t>
  </si>
  <si>
    <t>C69</t>
  </si>
  <si>
    <t>Злокачественное новообразование глаза и его придаточного аппарата</t>
  </si>
  <si>
    <t>C.61</t>
  </si>
  <si>
    <t>R.61</t>
  </si>
  <si>
    <t>C70</t>
  </si>
  <si>
    <t>Злокачественное новообразование мозговых оболочек</t>
  </si>
  <si>
    <t>C.62</t>
  </si>
  <si>
    <t>R.62</t>
  </si>
  <si>
    <t>C71</t>
  </si>
  <si>
    <t>Злокачественное новообразование головного мозга</t>
  </si>
  <si>
    <t>C.63</t>
  </si>
  <si>
    <t>R.63</t>
  </si>
  <si>
    <t>C72</t>
  </si>
  <si>
    <t>Злокачественное новообразование спинного мозга, черепных нервов и других отделов центральной нервной системы</t>
  </si>
  <si>
    <t>C.64</t>
  </si>
  <si>
    <t>R.64</t>
  </si>
  <si>
    <t>C73</t>
  </si>
  <si>
    <t>Злокачественное новообразование щитовидной железы</t>
  </si>
  <si>
    <t>C.65</t>
  </si>
  <si>
    <t>R.65</t>
  </si>
  <si>
    <t>C74</t>
  </si>
  <si>
    <t>Злокачественное новообразование надпочечника</t>
  </si>
  <si>
    <t>C.66</t>
  </si>
  <si>
    <t>R.66</t>
  </si>
  <si>
    <t>C75</t>
  </si>
  <si>
    <t>Злокачественное новообразование других эндокринных желез и родственных структур</t>
  </si>
  <si>
    <t>C.67</t>
  </si>
  <si>
    <t>R.67</t>
  </si>
  <si>
    <t>C80</t>
  </si>
  <si>
    <t>Зно без уточнения локализации</t>
  </si>
  <si>
    <t>C.68</t>
  </si>
  <si>
    <t>R.68</t>
  </si>
  <si>
    <t>C81</t>
  </si>
  <si>
    <t>Болезнь Ходжкина [лимфогранулематоз]</t>
  </si>
  <si>
    <t>C.69</t>
  </si>
  <si>
    <t>R.69</t>
  </si>
  <si>
    <t>C82</t>
  </si>
  <si>
    <t>Фолликулярная [нодулярная] неходжскинская лимфома</t>
  </si>
  <si>
    <t>C.70</t>
  </si>
  <si>
    <t>R.70</t>
  </si>
  <si>
    <t>C83</t>
  </si>
  <si>
    <t>Диффузная неходжкинская лимфома</t>
  </si>
  <si>
    <t>C.71</t>
  </si>
  <si>
    <t>R.71</t>
  </si>
  <si>
    <t>C84</t>
  </si>
  <si>
    <t>Периферические и кожные т-клеточные лимфомы</t>
  </si>
  <si>
    <t>C.72</t>
  </si>
  <si>
    <t>R.72</t>
  </si>
  <si>
    <t>C85</t>
  </si>
  <si>
    <t>Другие неуточненные типы неходжкинской лимфомы</t>
  </si>
  <si>
    <t>C.73</t>
  </si>
  <si>
    <t>R.73</t>
  </si>
  <si>
    <t>C86</t>
  </si>
  <si>
    <t>Другие уточненные типы Т/NK-клелочной лимфомы</t>
  </si>
  <si>
    <t>C.74</t>
  </si>
  <si>
    <t>R.74</t>
  </si>
  <si>
    <t>C88</t>
  </si>
  <si>
    <t>Злокачественные иммунопролиферативные болезни</t>
  </si>
  <si>
    <t>C.75</t>
  </si>
  <si>
    <t>R.75</t>
  </si>
  <si>
    <t>C90</t>
  </si>
  <si>
    <t>Множественная миелома и злокачественные плазмоклеточные новообразования</t>
  </si>
  <si>
    <t>C.76</t>
  </si>
  <si>
    <t>R.76</t>
  </si>
  <si>
    <t>C91</t>
  </si>
  <si>
    <t>Лимфоидный лейкоз [лимфолейкоз]</t>
  </si>
  <si>
    <t>C.77</t>
  </si>
  <si>
    <t>R.77</t>
  </si>
  <si>
    <t>C92</t>
  </si>
  <si>
    <t>Миелоидный лейкоз [миелолейкоз]</t>
  </si>
  <si>
    <t>C.78</t>
  </si>
  <si>
    <t>R.78</t>
  </si>
  <si>
    <t>C93</t>
  </si>
  <si>
    <t>Моноцитарный лейкоз</t>
  </si>
  <si>
    <t>C.79</t>
  </si>
  <si>
    <t>R.79</t>
  </si>
  <si>
    <t>C94</t>
  </si>
  <si>
    <t>Другой лейкоз уточненного клеточного типа</t>
  </si>
  <si>
    <t>C.80</t>
  </si>
  <si>
    <t>R.80</t>
  </si>
  <si>
    <t>C95</t>
  </si>
  <si>
    <t>Лейкоз неуточненного клеточного типа</t>
  </si>
  <si>
    <t>C.81</t>
  </si>
  <si>
    <t>R.81</t>
  </si>
  <si>
    <t>C96</t>
  </si>
  <si>
    <t>Другие и неуточненные злокачественные новообразования лимфоидной, кроветворной и родственных им тканей</t>
  </si>
  <si>
    <t>C.82</t>
  </si>
  <si>
    <t>R.82</t>
  </si>
  <si>
    <t>D00</t>
  </si>
  <si>
    <t>Карцинома in situ полости рта, пищевода и желудка</t>
  </si>
  <si>
    <t>C.83</t>
  </si>
  <si>
    <t>R.83</t>
  </si>
  <si>
    <t>D01</t>
  </si>
  <si>
    <t>Карцинома in situ других и неуточненных органов пищеварения</t>
  </si>
  <si>
    <t>C.84</t>
  </si>
  <si>
    <t>R.84</t>
  </si>
  <si>
    <t>D02</t>
  </si>
  <si>
    <t>Карцинома in situ среднего уха и органов дыхания</t>
  </si>
  <si>
    <t>C.85</t>
  </si>
  <si>
    <t>R.85</t>
  </si>
  <si>
    <t>D03</t>
  </si>
  <si>
    <t>Меланома in situ</t>
  </si>
  <si>
    <t>C.86</t>
  </si>
  <si>
    <t>R.86</t>
  </si>
  <si>
    <t>D04</t>
  </si>
  <si>
    <t>Карцинома in situ кожи</t>
  </si>
  <si>
    <t>C.87</t>
  </si>
  <si>
    <t>R.87</t>
  </si>
  <si>
    <t>D05</t>
  </si>
  <si>
    <t>Карцинома in situ молочной железы</t>
  </si>
  <si>
    <t>C.88</t>
  </si>
  <si>
    <t>R.88</t>
  </si>
  <si>
    <t>D06</t>
  </si>
  <si>
    <t>Карцинома in situ шейки матки</t>
  </si>
  <si>
    <t>C.89</t>
  </si>
  <si>
    <t>R.89</t>
  </si>
  <si>
    <t>D07</t>
  </si>
  <si>
    <t>Карцинома in situ других и неуточненных половых органов</t>
  </si>
  <si>
    <t>C.90</t>
  </si>
  <si>
    <t>R.90</t>
  </si>
  <si>
    <t>D09</t>
  </si>
  <si>
    <t>Карцинома in situ других и неуточненных локализаций</t>
  </si>
  <si>
    <t>Тариф на 2019 год</t>
  </si>
  <si>
    <t>КСГ</t>
  </si>
  <si>
    <t>* - тариф указан с применением управленческого коэффициента, предусмотренного приложением 5.3 к настоящему соглашению</t>
  </si>
  <si>
    <t>* - тариф указан с применением управленческого коэффициента, предусмотренного приложением 3.3 к настоящему соглашению</t>
  </si>
  <si>
    <t xml:space="preserve"> КСГ</t>
  </si>
  <si>
    <t>Аборт медикаментозный</t>
  </si>
  <si>
    <t>Лечение с применением генно-инженерного биологического препарата устекинумаб (стелара)</t>
  </si>
  <si>
    <t>Лечение с применением генно-инженерного биологического препарата тоцилизумаб (актемра)</t>
  </si>
  <si>
    <t>Лечение с применением генно-инженерного биологического препарата ритуксимаб (мабтера)</t>
  </si>
  <si>
    <t>Лечение с применением генно-инженерного биологического препарата инфликсимаб (фламмэгис)</t>
  </si>
  <si>
    <t>Лечение с применением генно-инженерного биологического препарата паливизумаб (синагис)</t>
  </si>
  <si>
    <t>Лечение с применением генно-инженерного биологического препарата адалимумаб (хумира)</t>
  </si>
  <si>
    <t>Лечение с применением генно-инженерного биологического препарата омализумаб (ксолар)</t>
  </si>
  <si>
    <t>Лечение с применением генно-инженерных биологических препаратов, прочие</t>
  </si>
  <si>
    <t>Лечение с применением генно-инженерного биологического препарата абатацепт (оренсия), взрослые</t>
  </si>
  <si>
    <t>Лечение с применением генно-инженерного биологического препарата абатацепт (оренсия), дети</t>
  </si>
  <si>
    <t>ds36.004.01</t>
  </si>
  <si>
    <t>ds36.004.02</t>
  </si>
  <si>
    <t>ds36.004.03</t>
  </si>
  <si>
    <t>ds36.004.04</t>
  </si>
  <si>
    <t>ds36.004.05</t>
  </si>
  <si>
    <t>ds36.004.06</t>
  </si>
  <si>
    <t>ds36.004.07</t>
  </si>
  <si>
    <t>ds36.004.08</t>
  </si>
  <si>
    <t>ds36.004.09</t>
  </si>
  <si>
    <t>ds36.004.10</t>
  </si>
  <si>
    <t>Средневзвешенные по медицинским организациям коэффициенты половозрастных затарат на оказание СМП на 2019 год</t>
  </si>
  <si>
    <t>Тариф вызова скорой медицинской помощи с 01.01.2019 г.</t>
  </si>
  <si>
    <t>Тариф вызова скорой медицинской помощи с проведением тромболитической терапии (ТЛТ) при ОКС с 01.01.2019</t>
  </si>
  <si>
    <t>Интегрированные коэффициенты дифференциации подушевого норматива, 
определенные для групп МО-балансодержателей на 2019 год</t>
  </si>
  <si>
    <t>Катамнестическое наблюдение за детьми с перинатальной патологией, II категория сложности</t>
  </si>
  <si>
    <t>Катамнестическое наблюдение за детьми с перинатальной патологией, III категория сложности</t>
  </si>
  <si>
    <t>0,9600 - 0,9799</t>
  </si>
  <si>
    <t>0,9800 - 0,9999</t>
  </si>
  <si>
    <t>1,0000 - 1,0199</t>
  </si>
  <si>
    <t>1,0200 - 1,0399</t>
  </si>
  <si>
    <t>1,0400 - 1,0599</t>
  </si>
  <si>
    <t>1,0600 - 1,0799</t>
  </si>
  <si>
    <t>Медицинские организации</t>
  </si>
  <si>
    <t>ГБУЗ "Оренбургская областная клиническая больница"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</si>
  <si>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</si>
  <si>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</si>
  <si>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</si>
  <si>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</si>
  <si>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</si>
  <si>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</si>
  <si>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</si>
  <si>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</si>
  <si>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</si>
  <si>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</si>
  <si>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</si>
  <si>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</si>
  <si>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</si>
  <si>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</si>
  <si>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</si>
  <si>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</si>
  <si>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</si>
  <si>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медицинской реабилитации</t>
  </si>
  <si>
    <t xml:space="preserve">Кардиохирургическое </t>
  </si>
  <si>
    <t>Отделение рентгенхирургических методов диагностики и лечения.</t>
  </si>
  <si>
    <t xml:space="preserve">Гематологическое </t>
  </si>
  <si>
    <t>ГАУЗ "Оренбургская областная клиническая больница № 2"</t>
  </si>
  <si>
    <t>Гинекологическое</t>
  </si>
  <si>
    <t>Неонатологическое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</si>
  <si>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</si>
  <si>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</si>
  <si>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</si>
  <si>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</si>
  <si>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</si>
  <si>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</si>
  <si>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</si>
  <si>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ГБУЗ "Областная детская клиническая больница"</t>
  </si>
  <si>
    <t>Оториноларингологическое</t>
  </si>
  <si>
    <t>Офтальмологическое</t>
  </si>
  <si>
    <t>Педиатрическое</t>
  </si>
  <si>
    <t>Челюстно-лицевой хирургии</t>
  </si>
  <si>
    <t>Эндокринолагическое</t>
  </si>
  <si>
    <t>ГБУЗ "Областной Соль-Илецкий центр медицинской реабилитации "</t>
  </si>
  <si>
    <t>медицинская реабилитация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</si>
  <si>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</si>
  <si>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</si>
  <si>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ГБУЗ "Оренбургский областной клинический онкологический диспансер"</t>
  </si>
  <si>
    <t>Онкологическое (торакальное)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</si>
  <si>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</si>
  <si>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</si>
  <si>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</si>
  <si>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Радиологические</t>
  </si>
  <si>
    <t>ГБУЗ "Орский онкологический диспансер"</t>
  </si>
  <si>
    <t>Онкологическое (хирургия)</t>
  </si>
  <si>
    <t>Онкологическое (химиотерапия)</t>
  </si>
  <si>
    <t>ГАУЗ "Оренбургский областной клинический кожно-венерологический диспансер"</t>
  </si>
  <si>
    <t>дерматологическое</t>
  </si>
  <si>
    <t>ГБУЗ "Городская клиническая больница № 1" города Оренбурга</t>
  </si>
  <si>
    <t>Нефрологическое</t>
  </si>
  <si>
    <t>Пульмонологическое</t>
  </si>
  <si>
    <t>Токсикологическое</t>
  </si>
  <si>
    <t xml:space="preserve">Гемодиализа </t>
  </si>
  <si>
    <t>Кардиологическое</t>
  </si>
  <si>
    <t>ГАУЗ "Городская клиническая больница № 2" города Оренбурга</t>
  </si>
  <si>
    <t>Акушерское дело</t>
  </si>
  <si>
    <t>ГАУЗ "Городская клиническая больница № 3" города Оренбурга</t>
  </si>
  <si>
    <t>терапевтическое</t>
  </si>
  <si>
    <t>ГБУЗ "Городская клиническая больница № 4" города Оренбурга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</si>
  <si>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</si>
  <si>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</si>
  <si>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</si>
  <si>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</si>
  <si>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ГБУЗ "Городская клиническая больница № 5" города Оренбурга</t>
  </si>
  <si>
    <t>Хирургическое (гнойное)</t>
  </si>
  <si>
    <t>ГАУЗ "Городская клиническая больница № 6" города Оренбурга</t>
  </si>
  <si>
    <t>Гастроэнтерологическое</t>
  </si>
  <si>
    <t xml:space="preserve">ГБУЗ "Оренбургская областная клиническая инфекционная больница" </t>
  </si>
  <si>
    <t>инфекционное для взрослых</t>
  </si>
  <si>
    <t>инфекционное для детей</t>
  </si>
  <si>
    <t>ГАУЗ "Детская городская клиническая больница" города Оренбурга</t>
  </si>
  <si>
    <t>Неврологическое</t>
  </si>
  <si>
    <t xml:space="preserve">Терапевтическое </t>
  </si>
  <si>
    <t>Медицинская реабилитация</t>
  </si>
  <si>
    <t xml:space="preserve">Онкологическое </t>
  </si>
  <si>
    <t xml:space="preserve">ГБУЗ "Оренбургский клинический перинатальный центр" </t>
  </si>
  <si>
    <t>Неонатологическое (пат.новорожд и недоношенных)</t>
  </si>
  <si>
    <t>ГАУЗ "Городская клиническая больница им. Н.И.Пирогова" города Оренбурга</t>
  </si>
  <si>
    <t>Терапевтическое</t>
  </si>
  <si>
    <t>Терапевтическое (эндокринология)</t>
  </si>
  <si>
    <t>Кардиологическое (ПСО)</t>
  </si>
  <si>
    <t>Неврологическое (ПСО)</t>
  </si>
  <si>
    <t>Сердечно-сосудистое</t>
  </si>
  <si>
    <t>Нейрохирургическое</t>
  </si>
  <si>
    <t>ГБУЗ "Областной центр медицинской реабилитации"</t>
  </si>
  <si>
    <t>ГАУЗ "Городская больница № 1" города Орска</t>
  </si>
  <si>
    <t>Эндокринологическое</t>
  </si>
  <si>
    <t>ГАУЗ "Городская больница № 2" города Орска</t>
  </si>
  <si>
    <t>ГАУЗ "Городская больница № 3" города Орска</t>
  </si>
  <si>
    <t>Акушерское (для берем и рожениц)</t>
  </si>
  <si>
    <t>Акушерское (патологии берем)</t>
  </si>
  <si>
    <t>Инфекционное</t>
  </si>
  <si>
    <t>ГАУЗ "Городская больница № 4" города Орска</t>
  </si>
  <si>
    <t>Гематологическое</t>
  </si>
  <si>
    <t>ГАУЗ "Городская больница № 5" города Орска</t>
  </si>
  <si>
    <t>Отоларингологическое</t>
  </si>
  <si>
    <t>ГАУЗ "БСМП" города Новотроицка</t>
  </si>
  <si>
    <t xml:space="preserve">Травматологическое </t>
  </si>
  <si>
    <t xml:space="preserve">Инфекционное </t>
  </si>
  <si>
    <t>Диализа</t>
  </si>
  <si>
    <t>ГАУЗ "Детская городская больница" города Новотроицка</t>
  </si>
  <si>
    <t>ГБУЗ "Городская больница" города Медногорска</t>
  </si>
  <si>
    <t>Инфекционное (детское)</t>
  </si>
  <si>
    <t>ГБУЗ "Городская больница" города Бугуруслана</t>
  </si>
  <si>
    <t>Родильное (для беременных и рожениц)</t>
  </si>
  <si>
    <t>Родильное (патология беременности)</t>
  </si>
  <si>
    <t>Онкологическое (лек.терапия)</t>
  </si>
  <si>
    <t xml:space="preserve">Хирургическое  №2 </t>
  </si>
  <si>
    <t>ГБУЗ "Бугурусланская районная больница"</t>
  </si>
  <si>
    <t>Травматологическое</t>
  </si>
  <si>
    <t xml:space="preserve">ГБУЗ "Бузулукская больница скорой медицинской помощи" </t>
  </si>
  <si>
    <t>Родильное (патолгии беременности)</t>
  </si>
  <si>
    <t>кардиологические для больных с инфарктом миокарда (ПСО)</t>
  </si>
  <si>
    <t>Неонатологическое (патлогии новоржденных и недоношенных)</t>
  </si>
  <si>
    <t>Медицинской реабилитации</t>
  </si>
  <si>
    <t>Травматологии и ортопедии</t>
  </si>
  <si>
    <t>Отделение диализа</t>
  </si>
  <si>
    <t>ГБУЗ "Абдулинская районная больница"</t>
  </si>
  <si>
    <t>неврологическое (ПСО)</t>
  </si>
  <si>
    <t>кардиологическое (ПСО)</t>
  </si>
  <si>
    <t>Акушерское (патологии беременности, для беременных и рожениц)</t>
  </si>
  <si>
    <t>ГБУЗ "Адамовская районная больница"</t>
  </si>
  <si>
    <t>ГБУЗ "Акбулакская районная больница"</t>
  </si>
  <si>
    <t>Родильное (патологии беременности, для беременных и рожениц, для новорожденных)</t>
  </si>
  <si>
    <t>ГБУЗ "Александровская районная больница"</t>
  </si>
  <si>
    <t>ГБУЗ "Асекеевская районная больница"</t>
  </si>
  <si>
    <t>Родильное (патологии беременности, для беременных и рожениц)</t>
  </si>
  <si>
    <t>ГБУЗ  "Беляевская районная больница"</t>
  </si>
  <si>
    <t>ГБУЗ "Грачевская районная больница"</t>
  </si>
  <si>
    <t>Родильное ( патологии беременности,для беременных и рожениц, для новорожденных)</t>
  </si>
  <si>
    <t>ГБУЗ "Домбаровская районная больница"</t>
  </si>
  <si>
    <t>ГБУЗ "Илекская районная больница"</t>
  </si>
  <si>
    <t>Родильное (патологии беременности)</t>
  </si>
  <si>
    <t>ГАУЗ "Кваркенская районная больница"</t>
  </si>
  <si>
    <t>ГБУЗ "Красногвардейская районная больница"</t>
  </si>
  <si>
    <t>Родильное (патологии беременности, гинекология)</t>
  </si>
  <si>
    <t>ГБУЗ "Курманаевская районная больница"</t>
  </si>
  <si>
    <t xml:space="preserve">Педиатрическое </t>
  </si>
  <si>
    <t>ГБУЗ "Матвеевская районная больница"</t>
  </si>
  <si>
    <t>Родильное ( патологии беременности, для беременных и рожениц)</t>
  </si>
  <si>
    <t>ГАУЗ "Новоорская районная больница"</t>
  </si>
  <si>
    <t>неврологическо (ПСО)</t>
  </si>
  <si>
    <t>ГБУЗ "Новосергиевская районная больница"</t>
  </si>
  <si>
    <t>Кардиологические (ПСО)</t>
  </si>
  <si>
    <t>ГБУЗ "Октябрьская районная больница"</t>
  </si>
  <si>
    <t xml:space="preserve">терапевтическое </t>
  </si>
  <si>
    <t xml:space="preserve">педиатрическое </t>
  </si>
  <si>
    <t xml:space="preserve">инфекционное </t>
  </si>
  <si>
    <t>ГАУЗ " Оренбургская районная больница"</t>
  </si>
  <si>
    <t>ГБУЗ "Первомайская районная больница"</t>
  </si>
  <si>
    <t>Родильное (для беременных и рожениц, патологии беременности)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</si>
  <si>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</si>
  <si>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</si>
  <si>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</si>
  <si>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</si>
  <si>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Неврологическо (ПСО)</t>
  </si>
  <si>
    <t>Неврологическое, терапевтическое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</si>
  <si>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</si>
  <si>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</si>
  <si>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</si>
  <si>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Родильное (патологии беременности, для новорожденных)</t>
  </si>
  <si>
    <t>ГБУЗ "Сорочинская районная больница"</t>
  </si>
  <si>
    <t>ГБУЗ "Ташлинская районная больница"</t>
  </si>
  <si>
    <t>Акушерское (патологии беременности, для новорожденных, для беременных и рожениц)</t>
  </si>
  <si>
    <t>ГБУЗ "Тоцкая районная больница"</t>
  </si>
  <si>
    <t>Акушерское (для новорожденных, патологии беременности, для беременных и рожениц)</t>
  </si>
  <si>
    <t>ГБУЗ "Тюльганская районная больница "</t>
  </si>
  <si>
    <t>ГБУЗ "Шарлыкская районная больница"</t>
  </si>
  <si>
    <t>ГБУЗ "Ясненская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</si>
  <si>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</si>
  <si>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</si>
  <si>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</si>
  <si>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</si>
  <si>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</si>
  <si>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(урология)</t>
  </si>
  <si>
    <t>НУЗ "Узловая больница на станции Орск открытого акционерного общества "Российские железные дороги"</t>
  </si>
  <si>
    <t>Филиал № 3 ФГКУ "426 ВГ" МО РФ</t>
  </si>
  <si>
    <t>хирургическое</t>
  </si>
  <si>
    <t>абдоминальной хирургии</t>
  </si>
  <si>
    <t>неврологическое</t>
  </si>
  <si>
    <t>ФКУЗ МСЧ-56 ФСИН России</t>
  </si>
  <si>
    <t>МСЧ МВД по Оренбургской области</t>
  </si>
  <si>
    <t>ОАО"Санаторий - профилакторий "Солнечный"</t>
  </si>
  <si>
    <t>ОАО"Санаторий "Строитель"</t>
  </si>
  <si>
    <t>ГУП Оренбургской области "Санаторий "Южный Урал"\ООО "Санаторий "Южный Урал"</t>
  </si>
  <si>
    <t>ОАО "Санаторий "Дубовая роща"</t>
  </si>
  <si>
    <t>Гемодиафильтрация продленная</t>
  </si>
  <si>
    <r>
      <t>(в соответствии с разделом I приложения к Программе государственных гарантий бесплатного оказания гражданам медицинской помощи на</t>
    </r>
    <r>
      <rPr>
        <sz val="12"/>
        <rFont val="Times New Roman"/>
        <family val="1"/>
        <charset val="204"/>
      </rPr>
      <t xml:space="preserve"> 2019 год, утвержденной постановлением Правительства РФ от 10.12.2018 №1506, с учетом применения к части норматива затрат коэффициента дифференциации </t>
    </r>
    <r>
      <rPr>
        <sz val="12"/>
        <color theme="1"/>
        <rFont val="Times New Roman"/>
        <family val="1"/>
        <charset val="204"/>
      </rPr>
      <t>1,105)</t>
    </r>
  </si>
  <si>
    <r>
      <t>Доля норматива для прим Кдиф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1,105</t>
    </r>
  </si>
  <si>
    <r>
      <t>Приложение 1 к Тарифному соглашению в системе ОМС Оренбургской области на 2019 год от "</t>
    </r>
    <r>
      <rPr>
        <sz val="10"/>
        <color theme="1"/>
        <rFont val="Arial"/>
        <family val="2"/>
        <charset val="204"/>
      </rPr>
      <t>27"</t>
    </r>
    <r>
      <rPr>
        <sz val="10"/>
        <rFont val="Arial"/>
        <family val="2"/>
        <charset val="204"/>
      </rPr>
      <t xml:space="preserve"> декабря 2018 г.</t>
    </r>
  </si>
  <si>
    <t>Приложение 2.1 к Тарифному соглашению 
в системе ОМС Оренбургской области 
на 2019 год от " 27 " декабря  2018г.</t>
  </si>
  <si>
    <t>Приложение 2.2 к Тарифному соглашению 
в системе ОМС Оренбургской области 
на 2019 год от "27 " декабря  2018г.</t>
  </si>
  <si>
    <t>Приложение 2.3 к Тарифному соглашению в системе ОМС Оренбургской области на 2019 год от "27" декабря  2018г.</t>
  </si>
  <si>
    <t>Приложение 2.5 к Тарифному соглашению в системе ОМС Оренбургской области на 2019 год от "27" декабря  2018г.</t>
  </si>
  <si>
    <t>Приложение 2.6 к Тарифному соглашению в системе ОМС Оренбургской области на 2019 год от "27" декабря  2018г.</t>
  </si>
  <si>
    <r>
      <t>Приложение 2.7 к Тарифному соглашению в системе ОМС Оренбургской области на 2019 год от "</t>
    </r>
    <r>
      <rPr>
        <sz val="10"/>
        <color theme="1"/>
        <rFont val="Times New Roman"/>
        <family val="1"/>
        <charset val="204"/>
      </rPr>
      <t>27</t>
    </r>
    <r>
      <rPr>
        <sz val="10"/>
        <rFont val="Times New Roman"/>
        <family val="1"/>
        <charset val="204"/>
      </rPr>
      <t>" декабря  2018 г.</t>
    </r>
  </si>
  <si>
    <t>Приложение 3.1 к Тарифному соглашению 
в системе ОМС Оренбургской области на 2019 год 
от "27" декабря  2018г.</t>
  </si>
  <si>
    <t>Приложение 3.2 к Тарифному соглашению 
в системе ОМС Оренбургской области на 2019 год 
от " 27" декабря  2018г.</t>
  </si>
  <si>
    <t>Приложение 3.3 к Тарифному соглашению в системе ОМС Оренбургской области на 2019 год от "27 " декабря 2018 г.</t>
  </si>
  <si>
    <t>Приложение 3.5 к Тарифному соглашению 
в системе ОМС Оренбургской области на 2019 год 
от "27" декабря  2018г.</t>
  </si>
  <si>
    <t>Приложение 4 к Тарифному соглашению в системе ОМС Оренбургской области на 2019 год  от " 27 " декабря  2018 г.</t>
  </si>
  <si>
    <t>Приложение 5.1 к Тарифному соглашению  в системе ОМС Оренбургской области на 2019 г. от "27" декабря  2018г.</t>
  </si>
  <si>
    <t>Приложение 5.2 к Тарифному соглашению  в системе ОМС Оренбургской области на 2019 г. от "27" декабря  2018г.</t>
  </si>
  <si>
    <t>Приложение 5.3 к Тарифному соглашению в системе ОМС Оренбургской области на 2019 год от "27" декабря  2018г.</t>
  </si>
  <si>
    <t>Приложение 6.1 к Тарифному соглашению в системе ОМС Оренбургской области на 2019 г.
от "27" декабря  2018 г.</t>
  </si>
  <si>
    <t>Приложение 6.2 к Тарифному соглашению в системе ОМС Оренбургской области на 2019 год
 от  " 27" декабря  2018 г.</t>
  </si>
  <si>
    <t>Приложение 6.3 к Тарифному соглашению в системе ОМС Оренбургской области на 2019 год  от  " 27" декабря  2018 г.</t>
  </si>
  <si>
    <t>Приложение 6.4 к Тарифному соглашению в системе ОМС Оренбургской области на 2019 год
от "27 " декабря 2018г.</t>
  </si>
  <si>
    <t>Приложение 7 к Тарифному соглашению в системе ОМС Оренбургской области на 2019 год
от "27" декабря 2018 г.</t>
  </si>
  <si>
    <t>Приложение 2.8 к Тарифному соглашению в системе ОМС Оренбургской области на 2019 год от "27" декабря  2018г.</t>
  </si>
  <si>
    <t xml:space="preserve">Среднее количество УЕТ в одной медицинской услуге, применяемое для обоснования объема и стоимости посещений при оказании первичной медико - санитарной специализированной стоматологической помощи в амбулаторных условиях. </t>
  </si>
  <si>
    <t>Наименование услуги</t>
  </si>
  <si>
    <t>B01.003.004.009</t>
  </si>
  <si>
    <t>Тотальная внутривенная анестезия*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</si>
  <si>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</si>
  <si>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</si>
  <si>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</si>
  <si>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</si>
  <si>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</si>
  <si>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</si>
  <si>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A11.07. 026</t>
  </si>
  <si>
    <t>Взятие образца биологического материала из очагов поражения органов рта</t>
  </si>
  <si>
    <t>Получение соскоба с эрозивно-язвенных элементов кожи и слизистых оболочек</t>
  </si>
  <si>
    <t>Инъекционное введение лекарственных препаратов в челюстно-лицевую область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</si>
  <si>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</si>
  <si>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</si>
  <si>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</si>
  <si>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</si>
  <si>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</si>
  <si>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</si>
  <si>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</si>
  <si>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</si>
  <si>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B01.065.008</t>
  </si>
  <si>
    <t>B04.065.005</t>
  </si>
  <si>
    <t>Диспансерный прием (осмотр, консультация) врача-стоматолога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</si>
  <si>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</si>
  <si>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</si>
  <si>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</si>
  <si>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B01.064.001.001</t>
  </si>
  <si>
    <t>Прием (осмотр, консультация) врачей  стоматологического профиля на дому, плюсуется к выполненному объему**</t>
  </si>
  <si>
    <t>B01.003.001</t>
  </si>
  <si>
    <t>Осмотр (консультация) врачом-анестезиологом-реаниматологом первичный*</t>
  </si>
  <si>
    <t>B01.003.002</t>
  </si>
  <si>
    <t>Осмотр (консультация) врачом-анестезиологом-реаниматологом повторный*</t>
  </si>
  <si>
    <t xml:space="preserve">Люминесцентная стоматоскопия                           </t>
  </si>
  <si>
    <t>Введение лекарственных препаратов в пародонтальный карман</t>
  </si>
  <si>
    <t>Аппликация лекарственного препарата на слизистую оболочку полости рта</t>
  </si>
  <si>
    <r>
      <t>Профессиональная гигиена полости рта и зубов</t>
    </r>
    <r>
      <rPr>
        <vertAlign val="superscript"/>
        <sz val="11"/>
        <color theme="1"/>
        <rFont val="Times New Roman"/>
        <family val="1"/>
        <charset val="204"/>
      </rPr>
      <t>1</t>
    </r>
  </si>
  <si>
    <t>Сошлифовывание твердых тканей зуба</t>
  </si>
  <si>
    <r>
      <t>Восстановление зуба пломбой I, II, III, V, VI класс по Блэку с использованием стоматологических цементов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</si>
  <si>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I, II, III, V,VI класс по Блэку с использование материалов химического отверждения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</si>
  <si>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с нарушением контактного пункта II, III класс по Блэку с использованием стоматологических цементов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</si>
  <si>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с нарушением контактного пункта II, III класс по Блэку с использованием материалов химического отверждения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</si>
  <si>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пломбой IV класс по Блэку с использованием стеклоиномерных цементов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</si>
  <si>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пломбой IV класс по Блэку с использованием материалов химического отверждения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</si>
  <si>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из амальгамы I, V класс по Блэку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</si>
  <si>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Восстановление зуба пломбой из амальгамы II класс по Блэку</t>
    </r>
    <r>
      <rPr>
        <vertAlign val="superscript"/>
        <sz val="11"/>
        <color theme="1"/>
        <rFont val="Times New Roman"/>
        <family val="1"/>
        <charset val="204"/>
      </rPr>
      <t>2</t>
    </r>
  </si>
  <si>
    <t>Восстановление зуба пломбой I, V, VI класс по</t>
  </si>
  <si>
    <r>
      <t>Блэку с использованием материалов из фотополимеров</t>
    </r>
    <r>
      <rPr>
        <vertAlign val="superscript"/>
        <sz val="11"/>
        <color theme="1"/>
        <rFont val="Times New Roman"/>
        <family val="1"/>
        <charset val="204"/>
      </rPr>
      <t>2</t>
    </r>
  </si>
  <si>
    <t>Восстановление зуба пломбой с нарушением</t>
  </si>
  <si>
    <r>
      <t>контактного пункта II, III класс по Блэку с использованием материалов из фотополимеров</t>
    </r>
    <r>
      <rPr>
        <vertAlign val="superscript"/>
        <sz val="11"/>
        <color theme="1"/>
        <rFont val="Times New Roman"/>
        <family val="1"/>
        <charset val="204"/>
      </rPr>
      <t>2</t>
    </r>
  </si>
  <si>
    <t>Восстановление зуба пломбой IV класс по</t>
  </si>
  <si>
    <t>Пломбирование корневого канала зуба пастой</t>
  </si>
  <si>
    <t>A16.07.008.002</t>
  </si>
  <si>
    <t>A11.07.027</t>
  </si>
  <si>
    <r>
      <t>Временное шинирование при заболеваниях пародонта</t>
    </r>
    <r>
      <rPr>
        <vertAlign val="superscript"/>
        <sz val="11"/>
        <color theme="1"/>
        <rFont val="Times New Roman"/>
        <family val="1"/>
        <charset val="204"/>
      </rPr>
      <t>3</t>
    </r>
  </si>
  <si>
    <t>Избирательное полирование зуба</t>
  </si>
  <si>
    <t>A22.07.002</t>
  </si>
  <si>
    <t>Ультразвуковое удаление наддесневых и</t>
  </si>
  <si>
    <r>
      <t>поддесневых зубных отложений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</si>
  <si>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Инструментальная и медикаментозная</t>
  </si>
  <si>
    <t>обработка хорошо проходимого корневого канала</t>
  </si>
  <si>
    <t>обработка плохо проходимого корневого канала</t>
  </si>
  <si>
    <t>Временное пломбирование лекарственным препаратом корневого канала</t>
  </si>
  <si>
    <r>
      <t>Закрытый кюретаж при заболеваниях пародонта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</si>
  <si>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Распломбировка одного корневого канала</t>
  </si>
  <si>
    <t>ранее леченного фосфатцементом/резорцин-формальдегидным методом</t>
  </si>
  <si>
    <t>A11.03.003</t>
  </si>
  <si>
    <t>A15.03.007</t>
  </si>
  <si>
    <r>
      <t>Наложение шины при переломах костей</t>
    </r>
    <r>
      <rPr>
        <vertAlign val="superscript"/>
        <sz val="11"/>
        <color theme="1"/>
        <rFont val="Times New Roman"/>
        <family val="1"/>
        <charset val="204"/>
      </rPr>
      <t>5</t>
    </r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</si>
  <si>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</si>
  <si>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</si>
  <si>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</si>
  <si>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</si>
  <si>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Биопсия языка</t>
  </si>
  <si>
    <t>Биопсия слизистой преддверия полости рта</t>
  </si>
  <si>
    <t>Пункция патологического образования слизистой преддверия полости рта</t>
  </si>
  <si>
    <t xml:space="preserve">A11.07.020      </t>
  </si>
  <si>
    <t>A15.07.002</t>
  </si>
  <si>
    <r>
      <t>Хирургическая обработка раны или инфицированной ткани</t>
    </r>
    <r>
      <rPr>
        <vertAlign val="superscript"/>
        <sz val="11"/>
        <color theme="1"/>
        <rFont val="Times New Roman"/>
        <family val="1"/>
        <charset val="204"/>
      </rPr>
      <t>6</t>
    </r>
  </si>
  <si>
    <t>A16.01.008</t>
  </si>
  <si>
    <r>
      <t>Сшивание кожи и подкожной клетчатки</t>
    </r>
    <r>
      <rPr>
        <vertAlign val="superscript"/>
        <sz val="11"/>
        <color theme="1"/>
        <rFont val="Times New Roman"/>
        <family val="1"/>
        <charset val="204"/>
      </rPr>
      <t>7</t>
    </r>
  </si>
  <si>
    <t>A16.07.097</t>
  </si>
  <si>
    <t>A16.07.095.001</t>
  </si>
  <si>
    <t>Остановка луночного кровотечения без наложения швов методом тампонады</t>
  </si>
  <si>
    <t>A16.07.095.002</t>
  </si>
  <si>
    <t>А16.07.001.001</t>
  </si>
  <si>
    <t>А16.07.001.002</t>
  </si>
  <si>
    <t>А16.07.001.003</t>
  </si>
  <si>
    <t>А16.07.024</t>
  </si>
  <si>
    <t>Операция удаления ретинированного, дистопированного или сверхкомплектного зуба</t>
  </si>
  <si>
    <r>
      <t>Лоскутная операция в полости рта</t>
    </r>
    <r>
      <rPr>
        <vertAlign val="superscript"/>
        <sz val="11"/>
        <color theme="1"/>
        <rFont val="Times New Roman"/>
        <family val="1"/>
        <charset val="204"/>
      </rPr>
      <t>8</t>
    </r>
  </si>
  <si>
    <t>А16.07.011</t>
  </si>
  <si>
    <t>Вскрытие подслизистого или поднадкостничного очага воспаления в полости рта</t>
  </si>
  <si>
    <t>А16.07.012</t>
  </si>
  <si>
    <t>А16.07.013</t>
  </si>
  <si>
    <t>Отсроченный кюретаж лунки удаленного зуба</t>
  </si>
  <si>
    <t>А16.07.014</t>
  </si>
  <si>
    <t>А16.07.015</t>
  </si>
  <si>
    <t>Вскрытие и дренирование очага воспаления мягких тканей лица или дна полости рта</t>
  </si>
  <si>
    <t>А16.07.016</t>
  </si>
  <si>
    <t>А16.07.017.002</t>
  </si>
  <si>
    <r>
      <t xml:space="preserve">Коррекция объема и формы альвеолярного отростка </t>
    </r>
    <r>
      <rPr>
        <sz val="8"/>
        <color theme="1"/>
        <rFont val="Times New Roman"/>
        <family val="1"/>
        <charset val="204"/>
      </rPr>
      <t>9</t>
    </r>
  </si>
  <si>
    <r>
      <t>Открытый кюретаж при заболеваниях пародонта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</si>
  <si>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А16.07.058</t>
  </si>
  <si>
    <t>А11.07.025</t>
  </si>
  <si>
    <t>А16.22.012</t>
  </si>
  <si>
    <t>А17.07.001</t>
  </si>
  <si>
    <t>А17.07.003</t>
  </si>
  <si>
    <t>Диатермокоагуляция при патологии полости рта и зубов</t>
  </si>
  <si>
    <t>А17.07.004</t>
  </si>
  <si>
    <t>Воздействие электрическими полями при патологии полости рта и зубов</t>
  </si>
  <si>
    <t>B01.063.002</t>
  </si>
  <si>
    <t>Прием (осмотр, консультация) врача-ортодонта повторный</t>
  </si>
  <si>
    <t>A02.07.004</t>
  </si>
  <si>
    <t>A02.07.010.001</t>
  </si>
  <si>
    <t>A23.07.001.001</t>
  </si>
  <si>
    <t>A23.07.003</t>
  </si>
  <si>
    <t xml:space="preserve">A23.07.001.002   </t>
  </si>
  <si>
    <t>A23.07.002.073</t>
  </si>
  <si>
    <t>A23.07.002.051</t>
  </si>
  <si>
    <t>A23.07.002.055</t>
  </si>
  <si>
    <t>А23.07.002.059</t>
  </si>
  <si>
    <t>А23.07.002.060</t>
  </si>
  <si>
    <t>А16.07.053.002</t>
  </si>
  <si>
    <t>Распил ортодонтического аппарата через винт</t>
  </si>
  <si>
    <t>B04.064.002</t>
  </si>
  <si>
    <t>Профилактический прием (осмотр, консультация) врача-стоматолога детского</t>
  </si>
  <si>
    <t>B04.065.006</t>
  </si>
  <si>
    <t>B04.065.002</t>
  </si>
  <si>
    <t>Профилактический прием (осмотр, консультация) врача-стоматолога-терапевта</t>
  </si>
  <si>
    <t>B04.065.004</t>
  </si>
  <si>
    <t>Глубокое фторирование эмали зуба</t>
  </si>
  <si>
    <r>
      <t>Местное применение реминерализующих препаратов в области зуба</t>
    </r>
    <r>
      <rPr>
        <vertAlign val="superscript"/>
        <sz val="11"/>
        <color theme="1"/>
        <rFont val="Times New Roman"/>
        <family val="1"/>
        <charset val="204"/>
      </rPr>
      <t>4</t>
    </r>
  </si>
  <si>
    <t>Обучение гигиене полости рта</t>
  </si>
  <si>
    <t>Запечатывание фиссуры зуба герметиком</t>
  </si>
  <si>
    <t>2- включая полирование пломбы</t>
  </si>
  <si>
    <t>3- трех зубов</t>
  </si>
  <si>
    <t>4- одного зуба</t>
  </si>
  <si>
    <t>8 - в области двух-трех зубов</t>
  </si>
  <si>
    <t>9 - в области одного-двух зубов</t>
  </si>
  <si>
    <t>* применяется медицинскими организациями, имеющими лицензию на оказание первичной    специализированной медицинской помощи по профилю анестезиология-реаниматология для лечения пациентов-инвалидов</t>
  </si>
  <si>
    <t>** в случае невозможности маломобильных пациентов-инвалидов посетить медицинскую организацию</t>
  </si>
  <si>
    <t>Стоматология детская</t>
  </si>
  <si>
    <t>Стоматология (средний медперсонал)</t>
  </si>
  <si>
    <t>Комплексное обследование репродуктивных органов у женщин в целях раннего выявления новообразований в возрасте после 35 лет (полных)</t>
  </si>
  <si>
    <t>Комплексное обследование репродуктивных органов у женщин в целях раннего выявления новообразований в возрастеот 21 до 34 полных лет включительно</t>
  </si>
  <si>
    <t>Комплексное обследование репродуктивных органов у женщин в целях раннего выявления новообразований в БМДЦЖЗ "Белая роза"</t>
  </si>
  <si>
    <t>Прочая цель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</si>
  <si>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</si>
  <si>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</si>
  <si>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</si>
  <si>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</si>
  <si>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</si>
  <si>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</si>
  <si>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</si>
  <si>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</si>
  <si>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</si>
  <si>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</si>
  <si>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</si>
  <si>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</si>
  <si>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</si>
  <si>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</si>
  <si>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</si>
  <si>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</si>
  <si>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</si>
  <si>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</si>
  <si>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</si>
  <si>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</si>
  <si>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</si>
  <si>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</si>
  <si>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</si>
  <si>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</si>
  <si>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</si>
  <si>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</si>
  <si>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</si>
  <si>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</si>
  <si>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</si>
  <si>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</si>
  <si>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</si>
  <si>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</si>
  <si>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</si>
  <si>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</si>
  <si>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</si>
  <si>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</si>
  <si>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</si>
  <si>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</si>
  <si>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</si>
  <si>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</si>
  <si>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</si>
  <si>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</si>
  <si>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</si>
  <si>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</si>
  <si>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</si>
  <si>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</si>
  <si>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</si>
  <si>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</si>
  <si>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</si>
  <si>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</si>
  <si>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</si>
  <si>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</si>
  <si>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</si>
  <si>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</si>
  <si>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</si>
  <si>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</si>
  <si>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</si>
  <si>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</si>
  <si>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</si>
  <si>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</si>
  <si>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</si>
  <si>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r>
      <t>Приложение 2.4 к Тарифному соглашению в системе ОМС Оренбургской области на 2019 год от "</t>
    </r>
    <r>
      <rPr>
        <sz val="10"/>
        <color theme="1"/>
        <rFont val="Arial"/>
        <family val="2"/>
        <charset val="204"/>
      </rPr>
      <t>27</t>
    </r>
    <r>
      <rPr>
        <sz val="10"/>
        <rFont val="Arial"/>
        <family val="2"/>
        <charset val="204"/>
      </rPr>
      <t>" декабря  2018г.</t>
    </r>
  </si>
  <si>
    <t>Динамическое наблюдение</t>
  </si>
  <si>
    <t>A16.07.020.001</t>
  </si>
  <si>
    <r>
      <t>Удаление наддесневых и поддесневых зубных отложений в области зуба  ручным методом</t>
    </r>
    <r>
      <rPr>
        <vertAlign val="superscript"/>
        <sz val="11"/>
        <color theme="1"/>
        <rFont val="Times New Roman"/>
        <family val="1"/>
        <charset val="204"/>
      </rPr>
      <t>4</t>
    </r>
  </si>
  <si>
    <t xml:space="preserve">Тарифы на оплату единиц объема амбулаторной медицинской помощи (посещений, обращений (законченных случаев), профилактических мероприятий, включая диспансеризацию) с 01.01.2019г. </t>
  </si>
  <si>
    <t>неврологические для больных с ОНМК (ПСО)</t>
  </si>
  <si>
    <t>Хирургическое 3 уровень</t>
  </si>
  <si>
    <t>Хирургическое 2 уровень</t>
  </si>
  <si>
    <t xml:space="preserve">уровень 1 
подуровень 1 </t>
  </si>
  <si>
    <t>уровень 3
подуровень 3 (для ФГУ)</t>
  </si>
  <si>
    <r>
      <t xml:space="preserve">Лечебно-диагностическая цель </t>
    </r>
    <r>
      <rPr>
        <i/>
        <sz val="12"/>
        <rFont val="Arial"/>
        <family val="2"/>
        <charset val="204"/>
      </rPr>
      <t>(обращение по заболеванию)</t>
    </r>
  </si>
  <si>
    <t>Профилактическая цель (посещение)</t>
  </si>
  <si>
    <t>Направление на МСЭ (обращение)</t>
  </si>
  <si>
    <t>Половозрастные коэффициенты дифференциации подушевого норматива на 2019 год в части, включаемой в расчет подушевого финансирования</t>
  </si>
  <si>
    <t xml:space="preserve">Средневзвешенные интегрированные коэффициенты дифференциации подушевого норматива и дифференцированные подушевые нормативы (руб/чел/год) по группам МО-балансодержателей на 2019 год </t>
  </si>
  <si>
    <t>Дифференцированный подушевой норматив , включающий премиальную часть, рублей</t>
  </si>
  <si>
    <t>Проведение лекарственной терапии при злокачественных новообразованиях (без стоимости лекарственных средств)</t>
  </si>
  <si>
    <r>
      <t xml:space="preserve">Консультативная цель - МРФ
</t>
    </r>
    <r>
      <rPr>
        <i/>
        <sz val="12"/>
        <color theme="1"/>
        <rFont val="Arial"/>
        <family val="2"/>
        <charset val="204"/>
      </rPr>
      <t>(применяется для оплаты консультативной помощи в рамках амбулаторных объемов, установленных Комиссией по ТП ОМС, по разделу "АПП заболевания")</t>
    </r>
  </si>
  <si>
    <t xml:space="preserve">уровень 1 
подуровень 2 </t>
  </si>
  <si>
    <t>уровень 2
подуровень 1</t>
  </si>
  <si>
    <t>уровень 2
подуровень 2</t>
  </si>
  <si>
    <t xml:space="preserve">уровень 2
подуровень 3 </t>
  </si>
  <si>
    <t>уровень 3
подуровень 1</t>
  </si>
  <si>
    <t xml:space="preserve">уровень 3
подуровень 2 </t>
  </si>
  <si>
    <t>Половозрастные коэффициенты дифференциации подушевого норматива для скорой медицинской помощи на 2019 год для расчета подушевого норматива финансирования</t>
  </si>
  <si>
    <t>Средневзвешенные интегрированные коэффициенты дифференциации подушевого норматива и дифференцированные подушевые нормативы (руб/чел/год), определенные для групп медицинских организаций на 2019 год</t>
  </si>
  <si>
    <t>Оказывают скорую медицинскую помощь</t>
  </si>
  <si>
    <t>1.8</t>
  </si>
  <si>
    <t>Обследование в мобильном урологическом комплексе с целью выявления ЗНО у мужчин</t>
  </si>
  <si>
    <r>
      <t xml:space="preserve">Консультативная цель  - МУН
</t>
    </r>
    <r>
      <rPr>
        <i/>
        <sz val="12"/>
        <color theme="1"/>
        <rFont val="Arial"/>
        <family val="2"/>
        <charset val="204"/>
      </rPr>
      <t>(применяется в рамках подушевого финансирования)</t>
    </r>
  </si>
  <si>
    <t>А16.30.032</t>
  </si>
  <si>
    <t>Иссечение новообразований мягких тканей</t>
  </si>
  <si>
    <t>Уровни медицинских организаций или их структурных подразделений,  применяемые при оплате стационарной медицинской помощи по тарифам на основе клинико-статистических групп болезней (КСГ)</t>
  </si>
  <si>
    <t>Онкологическое (детское отделение)</t>
  </si>
  <si>
    <t>Отделение патологии беременности</t>
  </si>
  <si>
    <t>Родовое (для беременных и рожениц, для новорожденных)</t>
  </si>
  <si>
    <t>Хирургическое, в т.ч. акушерство и гинекология</t>
  </si>
  <si>
    <t>Акушерское ( патологии беременности, для беременных и рожениц, гинекологические)</t>
  </si>
  <si>
    <t>Сосудистое отделение</t>
  </si>
  <si>
    <t>Терапевтическое (пульмонология)</t>
  </si>
  <si>
    <t>Приложение 2.9 к Тарифному соглашению в системе ОМС Оренбургской области на 2019 год от "27" декабря  2018г.</t>
  </si>
  <si>
    <t xml:space="preserve">Тарифы на оплату медицинской помощи в части проведения профилактических медицинских осмотров и диспансеризации определенных групп взрослого населения с 06.05.2019г. </t>
  </si>
  <si>
    <t>21,27,33</t>
  </si>
  <si>
    <t>18,24,30</t>
  </si>
  <si>
    <t>41,43,47,49,51,53,57,59,61,63,77,79,81,83,85,87,89,91,93,95,97,99</t>
  </si>
  <si>
    <t>76,78,80,82,84,86,88,90,92,94,96,98</t>
  </si>
  <si>
    <t>65,67,69,71,73,75</t>
  </si>
  <si>
    <t>40,42,44,46,48,52,54,56,58,62,66,68,70,72,74</t>
  </si>
  <si>
    <t>50,60,64</t>
  </si>
  <si>
    <t>41,43,47,49,53,55,59,61,77,79,81,83,85,87,89,91,93,95,97,99</t>
  </si>
  <si>
    <t>51,57,63</t>
  </si>
  <si>
    <t>40,44,46,50,52,56,58,62,64,66,68,70,72,74</t>
  </si>
  <si>
    <t>42,48,54,60</t>
  </si>
  <si>
    <r>
      <t xml:space="preserve">2-й этап 
</t>
    </r>
    <r>
      <rPr>
        <sz val="10"/>
        <rFont val="Arial"/>
        <family val="2"/>
        <charset val="204"/>
      </rPr>
      <t>(1 посещение к врачу-терапевту, ВОП)</t>
    </r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</si>
  <si>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врача-терапевта)</t>
    </r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</si>
  <si>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врача- терапевта)</t>
    </r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</si>
  <si>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врача-терапевта)</t>
    </r>
  </si>
  <si>
    <t xml:space="preserve">  МУЖ (возраст по году исполнения)</t>
  </si>
  <si>
    <t xml:space="preserve">  ЖЕН  (возраст по году исполнения)</t>
  </si>
  <si>
    <t>st19.036.01</t>
  </si>
  <si>
    <t>st19.036.02</t>
  </si>
  <si>
    <r>
      <t xml:space="preserve">«Лекарственная терапия при злокачественных новообразованиях (кроме лимфоидной и кроветворной тканей), взрослые (уровень 10), схемы sh067, </t>
    </r>
    <r>
      <rPr>
        <sz val="11"/>
        <color rgb="FF000000"/>
        <rFont val="Times New Roman"/>
        <family val="1"/>
        <charset val="204"/>
      </rPr>
      <t>sh070, sh181, sh311.1, sh398.1, sh437, sh496, sh504, sh533, sh576.1</t>
    </r>
  </si>
  <si>
    <r>
      <t xml:space="preserve">«Лекарственная терапия при злокачественных новообразованиях (кроме лимфоидной и кроветворной тканей), взрослые (уровень 10) схема </t>
    </r>
    <r>
      <rPr>
        <sz val="11"/>
        <color rgb="FF000000"/>
        <rFont val="Times New Roman"/>
        <family val="1"/>
        <charset val="204"/>
      </rPr>
      <t>sh081</t>
    </r>
  </si>
  <si>
    <t>«Лекарственная терапия при злокачественных новообразованиях (кроме лимфоидной и кроветворной тканей), взрослые (уровень 10), схемы sh067, sh070, sh181, sh311.1, sh398.1, sh437, sh496, sh504, sh533, sh576.1</t>
  </si>
  <si>
    <t>«Лекарственная терапия при злокачественных новообразованиях (кроме лимфоидной и кроветворной тканей), взрослые (уровень 10) схема sh081</t>
  </si>
  <si>
    <t>855 519,70</t>
  </si>
  <si>
    <t>«Лекарственная терапия при злокачественных новообразованиях (кроме лимфоидной и кроветворной тканей), взрослые (уровень 10)</t>
  </si>
  <si>
    <t>sh081</t>
  </si>
  <si>
    <t>Сочетание со схемой sh127</t>
  </si>
  <si>
    <t>ds19.027.01</t>
  </si>
  <si>
    <t>ds19.027.02</t>
  </si>
  <si>
    <r>
      <t xml:space="preserve">«Лекарственная терапия при злокачественных новообразованиях (кроме лимфоидной и кроветворной тканей), взрослые (уровень 10), схемы sh022, </t>
    </r>
    <r>
      <rPr>
        <sz val="11"/>
        <color rgb="FF000000"/>
        <rFont val="Times New Roman"/>
        <family val="1"/>
        <charset val="204"/>
      </rPr>
      <t>sh023, sh049, sh070, sh112, sh114, sh115, sh437, sh446, sh513</t>
    </r>
  </si>
  <si>
    <t>467 771,11</t>
  </si>
  <si>
    <t>940 881,74</t>
  </si>
  <si>
    <t>Проведение в рамках одной госпитализации двух схем лекарственной терапии</t>
  </si>
  <si>
    <t>код схемы</t>
  </si>
  <si>
    <t>Условие применения КСЛП</t>
  </si>
  <si>
    <t>Проведение отдельных этапов экстракорпорального оплодотворения:</t>
  </si>
  <si>
    <t>ds02.005 
Экстракорпоральное 
оплодотворение</t>
  </si>
  <si>
    <t>Проведение в рамках одной госпитализации двух схем лекарственной терапии:</t>
  </si>
  <si>
    <t>код</t>
  </si>
  <si>
    <t>Условия применения КСЛП</t>
  </si>
  <si>
    <t>0,3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</si>
  <si>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Приложение 8                                                                                                                                                                                                                                          к Тарифному соглашению                                                                                                                                                                           в системе ОМС Оренбургской области                                                                                                                                                                на 2019 год от "27" декабря  2018г.</t>
  </si>
  <si>
    <t>Перечень оснований для отказа в оплате медицинской помощи(уменьшения оплаты медицинской помощи)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на  2019 год</t>
  </si>
  <si>
    <t>Перечень оснований для отказа в оплате медицинской помощи (уменьшения оплаты медицинской помощи)</t>
  </si>
  <si>
    <t>Размер неоплаты или неполной оплаты затрат медицинской организации на оказание медицинской помощи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</si>
  <si>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</si>
  <si>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t>на выбор врача путем подачи заявления лично или через своего представителя на имя руководителя медицинской организации;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</si>
  <si>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</si>
  <si>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t>1.1.4.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</si>
  <si>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</si>
  <si>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заболевания;</t>
    </r>
  </si>
  <si>
    <t>1,0  х размер 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</si>
  <si>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возникновения нового заболевания</t>
    </r>
  </si>
  <si>
    <t>3,0  х размер 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</si>
  <si>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r>
      <t xml:space="preserve">не повлекший </t>
    </r>
    <r>
      <rPr>
        <sz val="12"/>
        <rFont val="Times New Roman"/>
        <family val="1"/>
        <charset val="204"/>
      </rPr>
      <t>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  </r>
  </si>
  <si>
    <r>
      <t xml:space="preserve">повлекший </t>
    </r>
    <r>
      <rPr>
        <sz val="12"/>
        <rFont val="Times New Roman"/>
        <family val="1"/>
        <charset val="204"/>
      </rPr>
      <t xml:space="preserve">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  </r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</si>
  <si>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за оказанную медицинскую помощь, предусмотренную территориальной программой обязательного медицинского страхования</t>
    </r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</si>
  <si>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</si>
  <si>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 xml:space="preserve">Приобретение </t>
    </r>
    <r>
      <rPr>
        <sz val="12"/>
        <rFont val="Times New Roman"/>
        <family val="1"/>
        <charset val="204"/>
      </rPr>
      <t>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препаратов, и(или) медицинских изделий, включенных в перечень медицинских изделий, имплантируемых в организм человека , на основе клинических рекомендаций, с учетом стандартов медицинской помощи.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</si>
  <si>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</si>
  <si>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0,5  х размер 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</si>
  <si>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</si>
  <si>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о сроках ожидания медицинской помощи;</t>
  </si>
  <si>
    <t>о критериях доступности и качества медицинской помощи;</t>
  </si>
  <si>
    <t xml:space="preserve">о перечне жизненно необходимых и важнейших лекарственных препаратов;
</t>
  </si>
  <si>
    <t>1,0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108н,</t>
  </si>
  <si>
    <t>Отсутствие на информационных стендах в медицинских организациях следующей информации:</t>
  </si>
  <si>
    <t>0,3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</t>
  </si>
  <si>
    <t>о перечне жизненно необходимых и важнейших лекарственных препаратов;</t>
  </si>
  <si>
    <t xml:space="preserve">0,3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 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</si>
  <si>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скидкой;</t>
  </si>
  <si>
    <t>Раздел 3. Нарушения при оказании медицинской помощи</t>
  </si>
  <si>
    <t>Случаи нарушения врачебной этики деонтологии медицинскими работниками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</si>
  <si>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</si>
  <si>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1,0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</si>
  <si>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</si>
  <si>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</si>
  <si>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r>
      <t>приведшее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РФ случаев);</t>
    </r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</si>
  <si>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</si>
  <si>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>приведшее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лица,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РФ случаев);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</si>
  <si>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</si>
  <si>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>приведшее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медицинского вмешательства,  в установленных законодательством РФ случаев);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</si>
  <si>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</si>
  <si>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>приведшее к летальному исходу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медицинского вмешательства,  в установленных законодательством РФ случаев);</t>
    </r>
  </si>
  <si>
    <t>3,0 х размер подушевого норматива финансирования в соответствии с п. 149 Правил обязательного медицинского страхования, утвержденных приказом Минздрава России от 28.02.2019 № 108н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</si>
  <si>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</si>
  <si>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</si>
  <si>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рекомендациями, стандартами медицинской помощи мероприятий:</t>
  </si>
  <si>
    <t>3.3.1.</t>
  </si>
  <si>
    <r>
      <t xml:space="preserve">приведшее к ухудшению </t>
    </r>
    <r>
      <rPr>
        <sz val="12"/>
        <rFont val="Times New Roman"/>
        <family val="1"/>
        <charset val="204"/>
      </rPr>
      <t>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  </r>
  </si>
  <si>
    <r>
      <t>Преждевременное</t>
    </r>
    <r>
      <rPr>
        <sz val="12"/>
        <rFont val="Times New Roman"/>
        <family val="1"/>
        <charset val="204"/>
      </rPr>
      <t xml:space="preserve">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  </r>
  </si>
  <si>
    <r>
      <t>Нарушения</t>
    </r>
    <r>
      <rPr>
        <sz val="12"/>
        <rFont val="Times New Roman"/>
        <family val="1"/>
        <charset val="204"/>
      </rPr>
      <t xml:space="preserve"> 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  </r>
    <r>
      <rPr>
        <b/>
        <sz val="12"/>
        <rFont val="Times New Roman"/>
        <family val="1"/>
        <charset val="204"/>
      </rPr>
      <t xml:space="preserve">
</t>
    </r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</si>
  <si>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</si>
  <si>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</si>
  <si>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</t>
    </r>
    <r>
      <rPr>
        <sz val="12"/>
        <rFont val="Times New Roman"/>
        <family val="1"/>
        <charset val="204"/>
      </rPr>
      <t>, медицинская помощь которому могла быть предоставлена в установленном объеме амбулаторно, в дневном стационаре.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</si>
  <si>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</si>
  <si>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 </t>
    </r>
    <r>
      <rPr>
        <sz val="12"/>
        <rFont val="Times New Roman"/>
        <family val="1"/>
        <charset val="204"/>
      </rPr>
      <t>кроме случаев госпитализации по неотложным показаниям.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</si>
  <si>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</si>
  <si>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3.9.</t>
  </si>
  <si>
    <r>
      <rPr>
        <b/>
        <sz val="12"/>
        <rFont val="Times New Roman"/>
        <family val="1"/>
        <charset val="204"/>
      </rPr>
      <t>Повторное</t>
    </r>
    <r>
      <rPr>
        <sz val="12"/>
        <rFont val="Times New Roman"/>
        <family val="1"/>
        <charset val="204"/>
      </rPr>
      <t xml:space="preserve">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  </r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</si>
  <si>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</si>
  <si>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</si>
  <si>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</t>
  </si>
  <si>
    <r>
      <rPr>
        <b/>
        <sz val="12"/>
        <rFont val="Times New Roman"/>
        <family val="1"/>
        <charset val="204"/>
      </rPr>
      <t xml:space="preserve">Наличие расхождений клинического и патологоанатомического </t>
    </r>
    <r>
      <rPr>
        <sz val="12"/>
        <rFont val="Times New Roman"/>
        <family val="1"/>
        <charset val="204"/>
      </rPr>
      <t>диагнозов 2 - 3 категории вследствие нарушений при оказании медицинской помощи, установленных по результатам экспертизы качества медицинской помощи.</t>
    </r>
  </si>
  <si>
    <t xml:space="preserve">Непредставление медицинской документации, подтверждающей факт оказания застрахованному лицу медицинской помощи в медицинской организации без объективных причин. </t>
  </si>
  <si>
    <r>
      <rPr>
        <b/>
        <sz val="12"/>
        <rFont val="Times New Roman"/>
        <family val="1"/>
        <charset val="204"/>
      </rPr>
      <t xml:space="preserve">Отсутствие </t>
    </r>
    <r>
      <rPr>
        <sz val="12"/>
        <rFont val="Times New Roman"/>
        <family val="1"/>
        <charset val="204"/>
      </rPr>
      <t>в медицинской документации результатов обследований, осмотров, консультаций специалистов, дневниковых записей,</t>
    </r>
    <r>
      <rPr>
        <b/>
        <sz val="12"/>
        <rFont val="Times New Roman"/>
        <family val="1"/>
        <charset val="204"/>
      </rPr>
      <t xml:space="preserve"> позволяющих оценить динамику состояния здоровья застрахованного лица</t>
    </r>
    <r>
      <rPr>
        <sz val="12"/>
        <rFont val="Times New Roman"/>
        <family val="1"/>
        <charset val="204"/>
      </rPr>
      <t>, объем, характер, условия предоставления медицинской помощи и провести оценку качества оказанной медицинской помощи.</t>
    </r>
  </si>
  <si>
    <r>
      <t xml:space="preserve">Отсутствие в документации </t>
    </r>
    <r>
      <rPr>
        <b/>
        <sz val="12"/>
        <rFont val="Times New Roman"/>
        <family val="1"/>
        <charset val="204"/>
      </rPr>
      <t>информированного добровольного</t>
    </r>
    <r>
      <rPr>
        <sz val="12"/>
        <rFont val="Times New Roman"/>
        <family val="1"/>
        <charset val="204"/>
      </rPr>
      <t xml:space="preserve"> согласия застрахованного лица на медицинское вмешательство  или отказа застрахованного лица от медицинского вмешательства, в установленных законодательством Российской Федерации случаях.</t>
    </r>
  </si>
  <si>
    <r>
      <t xml:space="preserve">Наличие </t>
    </r>
    <r>
      <rPr>
        <b/>
        <sz val="12"/>
        <rFont val="Times New Roman"/>
        <family val="1"/>
        <charset val="204"/>
      </rPr>
      <t>признаков искажения сведений</t>
    </r>
    <r>
      <rPr>
        <sz val="12"/>
        <rFont val="Times New Roman"/>
        <family val="1"/>
        <charset val="204"/>
      </rPr>
      <t>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  </r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</si>
  <si>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</si>
  <si>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разница тарифа, предъявленного к оплате, и тарифа, который следует применить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</si>
  <si>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</si>
  <si>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</si>
  <si>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наличие в реестре счета неактуальных данных о застрахованных лицах;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</si>
  <si>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</si>
  <si>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>Нарушения, связанные с включением в реестр счетов видов медицинской помощи, не входящих в территориальную программу обязательного медицинского страхования, в том числе: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</si>
  <si>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</si>
  <si>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</si>
  <si>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</si>
  <si>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</si>
  <si>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 xml:space="preserve">Включения в реестр счетов медицинской помощи:
- 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стационара, а также консультаций в других медицинских организациях);
-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
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</si>
  <si>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</si>
  <si>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</si>
  <si>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</si>
  <si>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Приложение 3.4 к Тарифному соглашению в системе ОМС Оренбургской области на 2019 год от "27" декабря  2018г.</t>
  </si>
  <si>
    <t>Неврологическое для больных с острыми нарушениями мозгового кровообращения (ПСО)</t>
  </si>
  <si>
    <t>кардиологические для больных с острым инфарктом миокарда (ПСО)</t>
  </si>
  <si>
    <t>неврологические для больных с острыми нарушениями мозгового кровообращения (ПСО)</t>
  </si>
  <si>
    <t>неврологические (ПСО)</t>
  </si>
  <si>
    <t>Родильное (гинекология, для беременных и рожениц, патологии беременности)</t>
  </si>
  <si>
    <t>41,43,45,47,49,51,53,55,57,59,61,63,65,67,69,71,73,75,77,79,81,83,85, 87,89,91,93,95,97,99</t>
  </si>
  <si>
    <t>40,42,44,46,48,50,52,54,56,58,60,62,64,66,68,70,72,74,76,78,80,82,84, 86,88,90,92,94,96,98</t>
  </si>
  <si>
    <t>19,21,23,25,27,29,31,33</t>
  </si>
  <si>
    <t>35,37,39</t>
  </si>
  <si>
    <t>18,20,22,24,26,28,30,32,34</t>
  </si>
  <si>
    <t>36, 38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</si>
</sst>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0.0000"/>
    <numFmt numFmtId="166" formatCode="00000"/>
    <numFmt numFmtId="167" formatCode="#,##0.0000"/>
    <numFmt numFmtId="168" formatCode="#,##0.0"/>
  </numFmts>
  <fonts count="9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name val="Arial Cyr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8"/>
      <color indexed="59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8"/>
      <color theme="1"/>
      <name val="Arial"/>
      <family val="2"/>
    </font>
    <font>
      <sz val="12"/>
      <color rgb="FFFF0000"/>
      <name val="Arial"/>
      <family val="2"/>
    </font>
    <font>
      <sz val="8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indexed="5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Arial"/>
      <family val="2"/>
    </font>
    <font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Arial"/>
      <family val="2"/>
      <charset val="1"/>
    </font>
    <font>
      <sz val="8"/>
      <name val="Arial"/>
      <family val="2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1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1"/>
      <name val="Arial"/>
      <family val="2"/>
      <charset val="204"/>
    </font>
    <font>
      <i/>
      <sz val="12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name val="Arial"/>
      <family val="2"/>
      <charset val="204"/>
    </font>
    <font>
      <sz val="14"/>
      <name val="Arial Cyr"/>
      <charset val="204"/>
    </font>
    <font>
      <b/>
      <sz val="14"/>
      <name val="Arial Cyr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2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164" fontId="3" fillId="0" borderId="0" applyFont="0" applyFill="0" applyBorder="0" applyAlignment="0" applyProtection="0"/>
    <xf numFmtId="0" fontId="28" fillId="0" borderId="0"/>
    <xf numFmtId="0" fontId="3" fillId="0" borderId="0"/>
    <xf numFmtId="0" fontId="22" fillId="0" borderId="0"/>
    <xf numFmtId="0" fontId="2" fillId="0" borderId="0"/>
    <xf numFmtId="0" fontId="44" fillId="0" borderId="0"/>
    <xf numFmtId="0" fontId="76" fillId="0" borderId="0"/>
    <xf numFmtId="9" fontId="88" fillId="0" borderId="0" applyFont="0" applyFill="0" applyBorder="0" applyAlignment="0" applyProtection="0"/>
  </cellStyleXfs>
  <cellXfs count="628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0" fillId="0" borderId="0" xfId="0" applyFill="1"/>
    <xf numFmtId="0" fontId="8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4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3" fillId="0" borderId="0" xfId="12" applyFill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textRotation="90" wrapText="1"/>
    </xf>
    <xf numFmtId="0" fontId="3" fillId="0" borderId="5" xfId="12" applyFill="1" applyBorder="1" applyAlignment="1">
      <alignment horizontal="center" vertical="center" wrapText="1"/>
    </xf>
    <xf numFmtId="0" fontId="0" fillId="0" borderId="0" xfId="0" applyAlignment="1"/>
    <xf numFmtId="0" fontId="9" fillId="0" borderId="0" xfId="0" applyFont="1" applyFill="1" applyAlignment="1">
      <alignment horizontal="left" vertical="center" wrapText="1"/>
    </xf>
    <xf numFmtId="0" fontId="3" fillId="0" borderId="1" xfId="12" applyBorder="1" applyAlignment="1">
      <alignment horizontal="center" vertical="center" wrapText="1"/>
    </xf>
    <xf numFmtId="0" fontId="27" fillId="2" borderId="13" xfId="0" applyNumberFormat="1" applyFont="1" applyFill="1" applyBorder="1" applyAlignment="1">
      <alignment horizontal="left" vertical="top"/>
    </xf>
    <xf numFmtId="0" fontId="0" fillId="2" borderId="0" xfId="0" applyFill="1"/>
    <xf numFmtId="0" fontId="21" fillId="0" borderId="0" xfId="0" applyFont="1"/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0" borderId="0" xfId="0" applyFont="1" applyBorder="1" applyAlignment="1">
      <alignment horizontal="justify"/>
    </xf>
    <xf numFmtId="0" fontId="3" fillId="0" borderId="0" xfId="0" applyFont="1" applyFill="1" applyAlignment="1">
      <alignment horizontal="center" vertical="center" wrapText="1"/>
    </xf>
    <xf numFmtId="0" fontId="3" fillId="0" borderId="0" xfId="15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3" fillId="0" borderId="0" xfId="15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7" fillId="2" borderId="0" xfId="0" applyNumberFormat="1" applyFont="1" applyFill="1" applyBorder="1" applyAlignment="1">
      <alignment horizontal="left" vertical="top"/>
    </xf>
    <xf numFmtId="0" fontId="0" fillId="0" borderId="13" xfId="0" applyBorder="1"/>
    <xf numFmtId="0" fontId="36" fillId="0" borderId="1" xfId="0" applyFont="1" applyBorder="1" applyAlignment="1">
      <alignment horizontal="center" vertical="center"/>
    </xf>
    <xf numFmtId="0" fontId="36" fillId="3" borderId="1" xfId="0" applyFont="1" applyFill="1" applyBorder="1" applyAlignment="1">
      <alignment horizontal="center"/>
    </xf>
    <xf numFmtId="0" fontId="36" fillId="3" borderId="1" xfId="0" applyFont="1" applyFill="1" applyBorder="1" applyAlignment="1">
      <alignment horizontal="center" vertical="center"/>
    </xf>
    <xf numFmtId="0" fontId="31" fillId="3" borderId="0" xfId="0" applyFont="1" applyFill="1"/>
    <xf numFmtId="0" fontId="31" fillId="0" borderId="0" xfId="0" applyFont="1"/>
    <xf numFmtId="0" fontId="38" fillId="0" borderId="0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vertical="center" wrapText="1"/>
    </xf>
    <xf numFmtId="0" fontId="31" fillId="3" borderId="0" xfId="0" applyFont="1" applyFill="1" applyAlignment="1">
      <alignment horizontal="left" vertical="center" wrapText="1"/>
    </xf>
    <xf numFmtId="49" fontId="40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vertical="center" wrapText="1"/>
    </xf>
    <xf numFmtId="166" fontId="40" fillId="0" borderId="1" xfId="0" applyNumberFormat="1" applyFont="1" applyBorder="1" applyAlignment="1">
      <alignment horizontal="center" wrapText="1"/>
    </xf>
    <xf numFmtId="0" fontId="40" fillId="2" borderId="1" xfId="0" applyNumberFormat="1" applyFont="1" applyFill="1" applyBorder="1" applyAlignment="1">
      <alignment horizontal="left" vertical="center" wrapText="1"/>
    </xf>
    <xf numFmtId="0" fontId="40" fillId="2" borderId="1" xfId="0" applyNumberFormat="1" applyFont="1" applyFill="1" applyBorder="1" applyAlignment="1">
      <alignment horizontal="center" vertical="center" wrapText="1"/>
    </xf>
    <xf numFmtId="49" fontId="40" fillId="2" borderId="1" xfId="0" applyNumberFormat="1" applyFont="1" applyFill="1" applyBorder="1" applyAlignment="1">
      <alignment horizontal="left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vertical="center" wrapText="1"/>
    </xf>
    <xf numFmtId="0" fontId="33" fillId="3" borderId="14" xfId="0" applyFont="1" applyFill="1" applyBorder="1" applyAlignment="1">
      <alignment horizontal="left" vertical="center" wrapText="1"/>
    </xf>
    <xf numFmtId="0" fontId="45" fillId="2" borderId="1" xfId="12" applyNumberFormat="1" applyFont="1" applyFill="1" applyBorder="1" applyAlignment="1">
      <alignment horizontal="center" vertical="center"/>
    </xf>
    <xf numFmtId="0" fontId="45" fillId="2" borderId="1" xfId="12" applyNumberFormat="1" applyFont="1" applyFill="1" applyBorder="1" applyAlignment="1">
      <alignment horizontal="center" vertical="center" wrapText="1"/>
    </xf>
    <xf numFmtId="0" fontId="26" fillId="2" borderId="1" xfId="12" applyNumberFormat="1" applyFont="1" applyFill="1" applyBorder="1" applyAlignment="1">
      <alignment horizontal="left" vertical="top"/>
    </xf>
    <xf numFmtId="0" fontId="46" fillId="0" borderId="0" xfId="0" applyFont="1" applyAlignment="1">
      <alignment vertical="center" wrapText="1"/>
    </xf>
    <xf numFmtId="0" fontId="48" fillId="0" borderId="0" xfId="0" applyFont="1" applyFill="1" applyBorder="1" applyAlignment="1">
      <alignment vertical="center" wrapText="1"/>
    </xf>
    <xf numFmtId="165" fontId="47" fillId="0" borderId="0" xfId="0" applyNumberFormat="1" applyFont="1" applyFill="1" applyBorder="1" applyAlignment="1">
      <alignment vertical="center" wrapText="1"/>
    </xf>
    <xf numFmtId="4" fontId="49" fillId="0" borderId="0" xfId="0" applyNumberFormat="1" applyFont="1" applyAlignment="1">
      <alignment horizontal="center" vertical="center" wrapText="1"/>
    </xf>
    <xf numFmtId="4" fontId="49" fillId="0" borderId="1" xfId="0" applyNumberFormat="1" applyFont="1" applyBorder="1" applyAlignment="1">
      <alignment horizontal="center" vertical="center" wrapText="1"/>
    </xf>
    <xf numFmtId="4" fontId="49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45" fillId="0" borderId="1" xfId="12" applyNumberFormat="1" applyFont="1" applyFill="1" applyBorder="1" applyAlignment="1">
      <alignment horizontal="center" vertical="center"/>
    </xf>
    <xf numFmtId="0" fontId="26" fillId="0" borderId="1" xfId="12" applyNumberFormat="1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167" fontId="49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top" wrapText="1"/>
    </xf>
    <xf numFmtId="4" fontId="4" fillId="2" borderId="1" xfId="0" applyNumberFormat="1" applyFont="1" applyFill="1" applyBorder="1"/>
    <xf numFmtId="4" fontId="4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7" fillId="0" borderId="0" xfId="0" applyFont="1" applyFill="1" applyAlignment="1">
      <alignment vertical="center" wrapText="1"/>
    </xf>
    <xf numFmtId="4" fontId="53" fillId="0" borderId="0" xfId="0" applyNumberFormat="1" applyFont="1" applyFill="1" applyAlignment="1">
      <alignment horizontal="center" vertical="center" wrapText="1"/>
    </xf>
    <xf numFmtId="4" fontId="49" fillId="0" borderId="0" xfId="0" applyNumberFormat="1" applyFont="1" applyFill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vertical="center" wrapText="1"/>
    </xf>
    <xf numFmtId="2" fontId="4" fillId="3" borderId="5" xfId="0" applyNumberFormat="1" applyFont="1" applyFill="1" applyBorder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167" fontId="0" fillId="0" borderId="0" xfId="0" applyNumberFormat="1" applyFill="1"/>
    <xf numFmtId="0" fontId="9" fillId="0" borderId="0" xfId="4" applyBorder="1"/>
    <xf numFmtId="0" fontId="9" fillId="0" borderId="0" xfId="4"/>
    <xf numFmtId="0" fontId="9" fillId="0" borderId="0" xfId="4" applyAlignment="1">
      <alignment horizontal="center" vertical="center" wrapText="1"/>
    </xf>
    <xf numFmtId="0" fontId="9" fillId="0" borderId="0" xfId="4" applyAlignment="1">
      <alignment horizontal="left"/>
    </xf>
    <xf numFmtId="0" fontId="3" fillId="0" borderId="0" xfId="4" applyFont="1"/>
    <xf numFmtId="0" fontId="3" fillId="0" borderId="0" xfId="4" applyFont="1" applyFill="1" applyAlignment="1">
      <alignment horizontal="right" vertical="center" wrapText="1"/>
    </xf>
    <xf numFmtId="167" fontId="3" fillId="0" borderId="1" xfId="0" applyNumberFormat="1" applyFont="1" applyFill="1" applyBorder="1"/>
    <xf numFmtId="167" fontId="3" fillId="0" borderId="0" xfId="0" applyNumberFormat="1" applyFont="1" applyFill="1"/>
    <xf numFmtId="0" fontId="10" fillId="2" borderId="1" xfId="12" applyNumberFormat="1" applyFont="1" applyFill="1" applyBorder="1" applyAlignment="1">
      <alignment horizontal="left" vertical="top"/>
    </xf>
    <xf numFmtId="3" fontId="10" fillId="2" borderId="1" xfId="12" applyNumberFormat="1" applyFont="1" applyFill="1" applyBorder="1" applyAlignment="1">
      <alignment horizontal="right" vertical="top"/>
    </xf>
    <xf numFmtId="167" fontId="42" fillId="0" borderId="1" xfId="0" applyNumberFormat="1" applyFont="1" applyFill="1" applyBorder="1"/>
    <xf numFmtId="1" fontId="10" fillId="2" borderId="1" xfId="12" applyNumberFormat="1" applyFont="1" applyFill="1" applyBorder="1" applyAlignment="1">
      <alignment horizontal="right" vertical="top"/>
    </xf>
    <xf numFmtId="0" fontId="57" fillId="2" borderId="1" xfId="12" applyNumberFormat="1" applyFont="1" applyFill="1" applyBorder="1" applyAlignment="1">
      <alignment horizontal="center" vertical="center" wrapText="1"/>
    </xf>
    <xf numFmtId="167" fontId="56" fillId="0" borderId="1" xfId="0" applyNumberFormat="1" applyFont="1" applyFill="1" applyBorder="1" applyAlignment="1">
      <alignment horizontal="center"/>
    </xf>
    <xf numFmtId="0" fontId="27" fillId="0" borderId="1" xfId="12" applyNumberFormat="1" applyFont="1" applyFill="1" applyBorder="1" applyAlignment="1">
      <alignment horizontal="right" vertical="center"/>
    </xf>
    <xf numFmtId="3" fontId="27" fillId="0" borderId="1" xfId="12" applyNumberFormat="1" applyFont="1" applyFill="1" applyBorder="1" applyAlignment="1">
      <alignment horizontal="right" vertical="center"/>
    </xf>
    <xf numFmtId="3" fontId="59" fillId="0" borderId="1" xfId="12" applyNumberFormat="1" applyFont="1" applyFill="1" applyBorder="1" applyAlignment="1">
      <alignment horizontal="right" vertical="center"/>
    </xf>
    <xf numFmtId="0" fontId="57" fillId="0" borderId="1" xfId="12" applyNumberFormat="1" applyFont="1" applyFill="1" applyBorder="1" applyAlignment="1">
      <alignment horizontal="center" vertical="center" wrapText="1"/>
    </xf>
    <xf numFmtId="0" fontId="3" fillId="3" borderId="1" xfId="12" applyFill="1" applyBorder="1" applyAlignment="1">
      <alignment horizontal="center" vertical="center" wrapText="1"/>
    </xf>
    <xf numFmtId="0" fontId="3" fillId="0" borderId="1" xfId="12" applyFont="1" applyFill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 wrapText="1"/>
    </xf>
    <xf numFmtId="0" fontId="3" fillId="0" borderId="5" xfId="12" applyBorder="1" applyAlignment="1">
      <alignment horizontal="center" vertical="center" wrapText="1"/>
    </xf>
    <xf numFmtId="0" fontId="3" fillId="0" borderId="1" xfId="12" applyFill="1" applyBorder="1" applyAlignment="1">
      <alignment horizontal="center" vertical="center" wrapText="1"/>
    </xf>
    <xf numFmtId="0" fontId="3" fillId="0" borderId="5" xfId="12" applyFont="1" applyFill="1" applyBorder="1" applyAlignment="1">
      <alignment horizontal="center" vertical="center" wrapText="1"/>
    </xf>
    <xf numFmtId="0" fontId="22" fillId="0" borderId="1" xfId="12" applyFont="1" applyBorder="1" applyAlignment="1">
      <alignment horizontal="center" vertical="center" wrapText="1"/>
    </xf>
    <xf numFmtId="0" fontId="3" fillId="0" borderId="5" xfId="12" applyFont="1" applyBorder="1" applyAlignment="1">
      <alignment horizontal="center" vertical="center" wrapText="1"/>
    </xf>
    <xf numFmtId="0" fontId="3" fillId="3" borderId="5" xfId="12" applyFill="1" applyBorder="1" applyAlignment="1">
      <alignment horizontal="center" vertical="center" wrapText="1"/>
    </xf>
    <xf numFmtId="0" fontId="3" fillId="0" borderId="14" xfId="12" applyFill="1" applyBorder="1" applyAlignment="1">
      <alignment horizontal="center" vertical="center" wrapText="1"/>
    </xf>
    <xf numFmtId="0" fontId="3" fillId="0" borderId="2" xfId="12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1" xfId="0" applyBorder="1" applyAlignment="1">
      <alignment horizontal="center"/>
    </xf>
    <xf numFmtId="0" fontId="60" fillId="0" borderId="0" xfId="0" applyFont="1" applyAlignment="1"/>
    <xf numFmtId="2" fontId="0" fillId="0" borderId="0" xfId="0" applyNumberFormat="1" applyFill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16" fillId="0" borderId="1" xfId="4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4" fontId="18" fillId="0" borderId="1" xfId="4" applyNumberFormat="1" applyFont="1" applyFill="1" applyBorder="1" applyAlignment="1">
      <alignment horizontal="right" vertical="center"/>
    </xf>
    <xf numFmtId="0" fontId="55" fillId="0" borderId="1" xfId="4" applyFont="1" applyFill="1" applyBorder="1" applyAlignment="1">
      <alignment horizontal="center" vertical="center" wrapText="1"/>
    </xf>
    <xf numFmtId="0" fontId="17" fillId="0" borderId="4" xfId="4" applyFont="1" applyFill="1" applyBorder="1" applyAlignment="1">
      <alignment horizontal="left" vertical="center" wrapText="1"/>
    </xf>
    <xf numFmtId="4" fontId="18" fillId="0" borderId="1" xfId="4" applyNumberFormat="1" applyFont="1" applyFill="1" applyBorder="1" applyAlignment="1">
      <alignment vertical="center"/>
    </xf>
    <xf numFmtId="0" fontId="17" fillId="0" borderId="1" xfId="4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horizontal="center" vertical="top" wrapText="1"/>
    </xf>
    <xf numFmtId="0" fontId="18" fillId="0" borderId="1" xfId="4" applyFont="1" applyFill="1" applyBorder="1" applyAlignment="1">
      <alignment horizontal="center" wrapText="1"/>
    </xf>
    <xf numFmtId="0" fontId="41" fillId="0" borderId="1" xfId="4" applyFont="1" applyFill="1" applyBorder="1" applyAlignment="1">
      <alignment horizontal="center" vertical="center" wrapText="1"/>
    </xf>
    <xf numFmtId="4" fontId="39" fillId="0" borderId="1" xfId="4" applyNumberFormat="1" applyFont="1" applyFill="1" applyBorder="1" applyAlignment="1">
      <alignment horizontal="right" vertical="center"/>
    </xf>
    <xf numFmtId="0" fontId="33" fillId="0" borderId="0" xfId="4" applyFont="1"/>
    <xf numFmtId="0" fontId="33" fillId="0" borderId="6" xfId="4" applyFont="1" applyBorder="1"/>
    <xf numFmtId="0" fontId="5" fillId="0" borderId="1" xfId="0" applyFont="1" applyBorder="1" applyAlignment="1">
      <alignment vertical="center"/>
    </xf>
    <xf numFmtId="0" fontId="26" fillId="2" borderId="1" xfId="0" applyNumberFormat="1" applyFont="1" applyFill="1" applyBorder="1" applyAlignment="1">
      <alignment horizontal="center" vertical="center"/>
    </xf>
    <xf numFmtId="0" fontId="46" fillId="0" borderId="1" xfId="0" applyFont="1" applyBorder="1" applyAlignment="1">
      <alignment vertical="center" wrapText="1"/>
    </xf>
    <xf numFmtId="165" fontId="46" fillId="0" borderId="1" xfId="0" applyNumberFormat="1" applyFont="1" applyBorder="1" applyAlignment="1">
      <alignment vertical="center" wrapText="1"/>
    </xf>
    <xf numFmtId="165" fontId="47" fillId="4" borderId="1" xfId="0" applyNumberFormat="1" applyFont="1" applyFill="1" applyBorder="1" applyAlignment="1">
      <alignment horizontal="right" vertical="center" wrapText="1"/>
    </xf>
    <xf numFmtId="0" fontId="47" fillId="4" borderId="1" xfId="0" applyFont="1" applyFill="1" applyBorder="1" applyAlignment="1">
      <alignment vertical="center" wrapText="1"/>
    </xf>
    <xf numFmtId="165" fontId="47" fillId="4" borderId="1" xfId="0" applyNumberFormat="1" applyFont="1" applyFill="1" applyBorder="1" applyAlignment="1">
      <alignment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2" fontId="62" fillId="0" borderId="1" xfId="0" applyNumberFormat="1" applyFont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0" fontId="4" fillId="0" borderId="0" xfId="4" applyFont="1" applyFill="1"/>
    <xf numFmtId="49" fontId="4" fillId="0" borderId="0" xfId="4" applyNumberFormat="1" applyFont="1" applyFill="1"/>
    <xf numFmtId="49" fontId="9" fillId="0" borderId="0" xfId="4" applyNumberFormat="1" applyFill="1" applyAlignment="1">
      <alignment horizontal="center" vertical="center" wrapText="1"/>
    </xf>
    <xf numFmtId="0" fontId="9" fillId="0" borderId="0" xfId="4" applyFill="1" applyAlignment="1">
      <alignment horizontal="center" vertical="center" wrapText="1"/>
    </xf>
    <xf numFmtId="4" fontId="54" fillId="0" borderId="1" xfId="4" applyNumberFormat="1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20" fillId="0" borderId="0" xfId="4" applyFont="1" applyFill="1" applyBorder="1" applyAlignment="1">
      <alignment horizontal="right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6" fillId="2" borderId="3" xfId="12" applyNumberFormat="1" applyFont="1" applyFill="1" applyBorder="1" applyAlignment="1">
      <alignment horizontal="center" vertical="center"/>
    </xf>
    <xf numFmtId="0" fontId="26" fillId="2" borderId="3" xfId="12" applyNumberFormat="1" applyFont="1" applyFill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 textRotation="90" wrapText="1"/>
    </xf>
    <xf numFmtId="0" fontId="5" fillId="0" borderId="0" xfId="0" applyFont="1" applyAlignment="1">
      <alignment textRotation="90" wrapText="1"/>
    </xf>
    <xf numFmtId="0" fontId="63" fillId="3" borderId="1" xfId="0" applyFont="1" applyFill="1" applyBorder="1" applyAlignment="1">
      <alignment horizontal="center" vertical="center"/>
    </xf>
    <xf numFmtId="0" fontId="26" fillId="2" borderId="1" xfId="0" applyNumberFormat="1" applyFont="1" applyFill="1" applyBorder="1" applyAlignment="1">
      <alignment horizontal="left" vertical="top" wrapText="1"/>
    </xf>
    <xf numFmtId="0" fontId="26" fillId="3" borderId="1" xfId="0" applyNumberFormat="1" applyFont="1" applyFill="1" applyBorder="1" applyAlignment="1">
      <alignment horizontal="left" vertical="top" wrapText="1"/>
    </xf>
    <xf numFmtId="0" fontId="36" fillId="3" borderId="1" xfId="0" applyFont="1" applyFill="1" applyBorder="1" applyAlignment="1">
      <alignment horizontal="left" wrapText="1"/>
    </xf>
    <xf numFmtId="0" fontId="36" fillId="3" borderId="1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justify" wrapText="1"/>
    </xf>
    <xf numFmtId="0" fontId="0" fillId="0" borderId="1" xfId="0" applyBorder="1" applyAlignment="1">
      <alignment horizontal="center" wrapText="1"/>
    </xf>
    <xf numFmtId="0" fontId="52" fillId="3" borderId="1" xfId="0" applyNumberFormat="1" applyFont="1" applyFill="1" applyBorder="1" applyAlignment="1">
      <alignment horizontal="center" vertical="center"/>
    </xf>
    <xf numFmtId="167" fontId="33" fillId="0" borderId="16" xfId="0" applyNumberFormat="1" applyFont="1" applyFill="1" applyBorder="1" applyAlignment="1">
      <alignment horizontal="center"/>
    </xf>
    <xf numFmtId="167" fontId="3" fillId="0" borderId="16" xfId="0" applyNumberFormat="1" applyFont="1" applyFill="1" applyBorder="1"/>
    <xf numFmtId="167" fontId="42" fillId="0" borderId="16" xfId="0" applyNumberFormat="1" applyFont="1" applyFill="1" applyBorder="1"/>
    <xf numFmtId="0" fontId="10" fillId="2" borderId="1" xfId="12" applyNumberFormat="1" applyFont="1" applyFill="1" applyBorder="1" applyAlignment="1">
      <alignment horizontal="right" vertical="top"/>
    </xf>
    <xf numFmtId="167" fontId="33" fillId="0" borderId="16" xfId="0" applyNumberFormat="1" applyFont="1" applyFill="1" applyBorder="1"/>
    <xf numFmtId="0" fontId="46" fillId="0" borderId="1" xfId="0" applyFont="1" applyBorder="1" applyAlignment="1">
      <alignment horizontal="center" vertical="center" wrapText="1"/>
    </xf>
    <xf numFmtId="0" fontId="18" fillId="0" borderId="0" xfId="0" applyFont="1" applyFill="1"/>
    <xf numFmtId="0" fontId="65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/>
    </xf>
    <xf numFmtId="0" fontId="68" fillId="0" borderId="5" xfId="4" applyNumberFormat="1" applyFont="1" applyFill="1" applyBorder="1" applyAlignment="1">
      <alignment horizontal="center" vertical="center" wrapText="1"/>
    </xf>
    <xf numFmtId="4" fontId="2" fillId="0" borderId="5" xfId="17" applyNumberFormat="1" applyFill="1" applyBorder="1"/>
    <xf numFmtId="0" fontId="64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0" fontId="29" fillId="0" borderId="0" xfId="15" applyFont="1" applyBorder="1" applyAlignment="1">
      <alignment horizontal="left" vertical="center" wrapText="1"/>
    </xf>
    <xf numFmtId="0" fontId="29" fillId="0" borderId="0" xfId="0" applyFont="1" applyAlignment="1">
      <alignment horizontal="right" vertical="center" wrapText="1"/>
    </xf>
    <xf numFmtId="0" fontId="16" fillId="0" borderId="1" xfId="15" applyNumberFormat="1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right"/>
    </xf>
    <xf numFmtId="0" fontId="21" fillId="0" borderId="0" xfId="0" applyFont="1" applyFill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67" fillId="0" borderId="1" xfId="0" applyFont="1" applyFill="1" applyBorder="1" applyAlignment="1">
      <alignment horizontal="center" vertical="center" wrapText="1"/>
    </xf>
    <xf numFmtId="0" fontId="67" fillId="0" borderId="1" xfId="0" applyNumberFormat="1" applyFont="1" applyFill="1" applyBorder="1" applyAlignment="1">
      <alignment horizontal="center" vertical="center" wrapText="1"/>
    </xf>
    <xf numFmtId="4" fontId="67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70" fillId="0" borderId="0" xfId="0" applyFont="1" applyFill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left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3" fontId="15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7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/>
    </xf>
    <xf numFmtId="0" fontId="0" fillId="0" borderId="5" xfId="0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0" fontId="0" fillId="0" borderId="5" xfId="0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right" wrapText="1"/>
    </xf>
    <xf numFmtId="0" fontId="0" fillId="0" borderId="2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right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8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28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2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/>
    </xf>
    <xf numFmtId="0" fontId="55" fillId="0" borderId="1" xfId="4" applyFont="1" applyBorder="1" applyAlignment="1">
      <alignment horizontal="center"/>
    </xf>
    <xf numFmtId="4" fontId="55" fillId="0" borderId="1" xfId="4" applyNumberFormat="1" applyFont="1" applyBorder="1"/>
    <xf numFmtId="3" fontId="0" fillId="0" borderId="0" xfId="0" applyNumberFormat="1"/>
    <xf numFmtId="0" fontId="3" fillId="0" borderId="0" xfId="4" applyFont="1" applyAlignment="1">
      <alignment vertical="center" wrapText="1"/>
    </xf>
    <xf numFmtId="0" fontId="0" fillId="0" borderId="1" xfId="0" applyFill="1" applyBorder="1"/>
    <xf numFmtId="0" fontId="36" fillId="0" borderId="1" xfId="0" applyFont="1" applyFill="1" applyBorder="1" applyAlignment="1">
      <alignment horizontal="center"/>
    </xf>
    <xf numFmtId="0" fontId="26" fillId="0" borderId="1" xfId="0" applyNumberFormat="1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/>
    </xf>
    <xf numFmtId="0" fontId="36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 wrapText="1"/>
    </xf>
    <xf numFmtId="49" fontId="36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21" fillId="0" borderId="0" xfId="0" applyFont="1" applyFill="1" applyBorder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41" fillId="0" borderId="1" xfId="12" applyFont="1" applyFill="1" applyBorder="1" applyAlignment="1">
      <alignment horizontal="center" vertical="center" wrapText="1"/>
    </xf>
    <xf numFmtId="0" fontId="77" fillId="0" borderId="1" xfId="12" applyFont="1" applyFill="1" applyBorder="1" applyAlignment="1">
      <alignment horizontal="center" vertical="center" wrapText="1"/>
    </xf>
    <xf numFmtId="0" fontId="41" fillId="0" borderId="1" xfId="12" applyFont="1" applyFill="1" applyBorder="1" applyAlignment="1">
      <alignment horizontal="left" vertical="center" wrapText="1"/>
    </xf>
    <xf numFmtId="0" fontId="41" fillId="0" borderId="1" xfId="12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12" applyFont="1" applyFill="1" applyBorder="1" applyAlignment="1">
      <alignment horizontal="center" vertical="center" wrapText="1" shrinkToFit="1"/>
    </xf>
    <xf numFmtId="0" fontId="43" fillId="5" borderId="1" xfId="0" applyFont="1" applyFill="1" applyBorder="1" applyAlignment="1">
      <alignment horizontal="center" vertical="center" wrapText="1"/>
    </xf>
    <xf numFmtId="0" fontId="33" fillId="5" borderId="1" xfId="0" applyFont="1" applyFill="1" applyBorder="1" applyAlignment="1">
      <alignment horizontal="center"/>
    </xf>
    <xf numFmtId="0" fontId="41" fillId="0" borderId="1" xfId="0" applyFont="1" applyFill="1" applyBorder="1" applyAlignment="1">
      <alignment horizontal="center" vertical="center" wrapText="1"/>
    </xf>
    <xf numFmtId="2" fontId="62" fillId="0" borderId="1" xfId="0" applyNumberFormat="1" applyFont="1" applyFill="1" applyBorder="1" applyAlignment="1">
      <alignment horizontal="right" vertical="center" wrapText="1"/>
    </xf>
    <xf numFmtId="0" fontId="65" fillId="0" borderId="1" xfId="0" applyFont="1" applyFill="1" applyBorder="1" applyAlignment="1">
      <alignment horizontal="center" vertical="center" wrapText="1"/>
    </xf>
    <xf numFmtId="4" fontId="1" fillId="0" borderId="5" xfId="17" applyNumberFormat="1" applyFont="1" applyFill="1" applyBorder="1"/>
    <xf numFmtId="0" fontId="61" fillId="3" borderId="1" xfId="4" applyFont="1" applyFill="1" applyBorder="1" applyAlignment="1">
      <alignment horizontal="center" vertical="center" wrapText="1"/>
    </xf>
    <xf numFmtId="4" fontId="34" fillId="3" borderId="1" xfId="4" applyNumberFormat="1" applyFont="1" applyFill="1" applyBorder="1" applyAlignment="1">
      <alignment horizontal="center" vertical="center" wrapText="1"/>
    </xf>
    <xf numFmtId="0" fontId="31" fillId="0" borderId="0" xfId="4" applyFont="1" applyFill="1" applyAlignment="1">
      <alignment horizontal="right" vertical="center" wrapText="1"/>
    </xf>
    <xf numFmtId="0" fontId="17" fillId="0" borderId="1" xfId="4" applyFont="1" applyFill="1" applyBorder="1" applyAlignment="1">
      <alignment horizontal="left" vertical="center" wrapText="1"/>
    </xf>
    <xf numFmtId="0" fontId="33" fillId="3" borderId="0" xfId="0" applyFont="1" applyFill="1" applyAlignment="1">
      <alignment vertical="center" wrapText="1"/>
    </xf>
    <xf numFmtId="0" fontId="64" fillId="0" borderId="12" xfId="0" applyFont="1" applyBorder="1" applyAlignment="1">
      <alignment horizontal="center" vertical="center" wrapText="1"/>
    </xf>
    <xf numFmtId="0" fontId="41" fillId="0" borderId="4" xfId="0" applyFont="1" applyBorder="1" applyAlignment="1">
      <alignment vertical="center" wrapText="1"/>
    </xf>
    <xf numFmtId="0" fontId="41" fillId="0" borderId="4" xfId="0" applyFont="1" applyBorder="1" applyAlignment="1">
      <alignment horizontal="center" vertical="center" wrapText="1"/>
    </xf>
    <xf numFmtId="168" fontId="41" fillId="0" borderId="1" xfId="0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center" wrapText="1"/>
    </xf>
    <xf numFmtId="0" fontId="41" fillId="0" borderId="3" xfId="0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 wrapText="1"/>
    </xf>
    <xf numFmtId="0" fontId="64" fillId="0" borderId="0" xfId="0" applyFont="1" applyAlignment="1">
      <alignment horizontal="left" vertical="center"/>
    </xf>
    <xf numFmtId="0" fontId="79" fillId="0" borderId="0" xfId="0" applyFont="1" applyAlignment="1">
      <alignment horizontal="left" vertical="top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justify" vertical="center"/>
    </xf>
    <xf numFmtId="0" fontId="80" fillId="0" borderId="0" xfId="0" applyFont="1" applyAlignment="1">
      <alignment vertical="center"/>
    </xf>
    <xf numFmtId="4" fontId="39" fillId="0" borderId="1" xfId="4" applyNumberFormat="1" applyFont="1" applyBorder="1"/>
    <xf numFmtId="0" fontId="72" fillId="0" borderId="6" xfId="0" applyFont="1" applyFill="1" applyBorder="1" applyAlignment="1">
      <alignment vertical="center" wrapText="1"/>
    </xf>
    <xf numFmtId="4" fontId="0" fillId="0" borderId="1" xfId="0" applyNumberForma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4" fillId="0" borderId="1" xfId="12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167" fontId="33" fillId="0" borderId="1" xfId="0" applyNumberFormat="1" applyFont="1" applyFill="1" applyBorder="1" applyAlignment="1">
      <alignment horizontal="center" vertical="center" wrapText="1"/>
    </xf>
    <xf numFmtId="167" fontId="42" fillId="0" borderId="1" xfId="0" applyNumberFormat="1" applyFont="1" applyFill="1" applyBorder="1" applyAlignment="1">
      <alignment horizontal="center" vertical="center" wrapText="1"/>
    </xf>
    <xf numFmtId="167" fontId="42" fillId="0" borderId="2" xfId="0" applyNumberFormat="1" applyFont="1" applyFill="1" applyBorder="1" applyAlignment="1">
      <alignment horizontal="center" vertical="center" wrapText="1"/>
    </xf>
    <xf numFmtId="0" fontId="10" fillId="0" borderId="1" xfId="12" applyNumberFormat="1" applyFont="1" applyFill="1" applyBorder="1" applyAlignment="1">
      <alignment horizontal="left" vertical="top"/>
    </xf>
    <xf numFmtId="0" fontId="3" fillId="0" borderId="17" xfId="0" applyNumberFormat="1" applyFont="1" applyFill="1" applyBorder="1" applyAlignment="1">
      <alignment horizontal="left" wrapText="1"/>
    </xf>
    <xf numFmtId="167" fontId="33" fillId="0" borderId="1" xfId="0" applyNumberFormat="1" applyFont="1" applyFill="1" applyBorder="1"/>
    <xf numFmtId="3" fontId="33" fillId="0" borderId="4" xfId="0" applyNumberFormat="1" applyFont="1" applyFill="1" applyBorder="1" applyAlignment="1"/>
    <xf numFmtId="165" fontId="3" fillId="0" borderId="1" xfId="0" applyNumberFormat="1" applyFont="1" applyFill="1" applyBorder="1"/>
    <xf numFmtId="3" fontId="33" fillId="0" borderId="1" xfId="0" applyNumberFormat="1" applyFont="1" applyFill="1" applyBorder="1"/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164" fontId="12" fillId="0" borderId="1" xfId="13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right"/>
    </xf>
    <xf numFmtId="4" fontId="34" fillId="0" borderId="1" xfId="4" applyNumberFormat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right" vertical="center" wrapText="1"/>
    </xf>
    <xf numFmtId="0" fontId="12" fillId="0" borderId="17" xfId="4" applyFont="1" applyFill="1" applyBorder="1" applyAlignment="1">
      <alignment horizontal="right" vertical="center" wrapText="1"/>
    </xf>
    <xf numFmtId="0" fontId="40" fillId="0" borderId="1" xfId="4" applyFont="1" applyFill="1" applyBorder="1" applyAlignment="1">
      <alignment vertical="center" wrapText="1"/>
    </xf>
    <xf numFmtId="2" fontId="4" fillId="0" borderId="1" xfId="4" applyNumberFormat="1" applyFont="1" applyFill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64" fillId="0" borderId="1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9" fillId="0" borderId="1" xfId="12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" fillId="0" borderId="1" xfId="4" applyFont="1" applyBorder="1" applyAlignment="1">
      <alignment vertical="center" wrapText="1"/>
    </xf>
    <xf numFmtId="0" fontId="3" fillId="0" borderId="1" xfId="4" applyFont="1" applyFill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4" fontId="84" fillId="0" borderId="1" xfId="0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21" fillId="0" borderId="0" xfId="0" applyFont="1" applyFill="1"/>
    <xf numFmtId="0" fontId="4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horizontal="left" wrapText="1"/>
    </xf>
    <xf numFmtId="0" fontId="4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/>
    <xf numFmtId="0" fontId="41" fillId="0" borderId="1" xfId="0" applyFont="1" applyFill="1" applyBorder="1" applyAlignment="1">
      <alignment wrapText="1" shrinkToFit="1"/>
    </xf>
    <xf numFmtId="0" fontId="21" fillId="0" borderId="0" xfId="0" applyFont="1" applyFill="1" applyAlignment="1">
      <alignment shrinkToFit="1"/>
    </xf>
    <xf numFmtId="0" fontId="78" fillId="0" borderId="1" xfId="0" applyFont="1" applyFill="1" applyBorder="1" applyAlignment="1">
      <alignment horizontal="center"/>
    </xf>
    <xf numFmtId="0" fontId="29" fillId="0" borderId="0" xfId="0" applyFont="1" applyFill="1" applyAlignment="1">
      <alignment wrapText="1"/>
    </xf>
    <xf numFmtId="0" fontId="0" fillId="0" borderId="1" xfId="0" applyFill="1" applyBorder="1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34" fillId="0" borderId="1" xfId="19" applyNumberFormat="1" applyFont="1" applyFill="1" applyBorder="1" applyAlignment="1">
      <alignment horizontal="center" vertical="top" wrapText="1"/>
    </xf>
    <xf numFmtId="0" fontId="34" fillId="0" borderId="1" xfId="0" applyNumberFormat="1" applyFont="1" applyFill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0" fontId="41" fillId="3" borderId="1" xfId="0" applyFont="1" applyFill="1" applyBorder="1" applyAlignment="1">
      <alignment horizontal="center" vertical="center" wrapText="1"/>
    </xf>
    <xf numFmtId="0" fontId="41" fillId="3" borderId="5" xfId="0" applyFont="1" applyFill="1" applyBorder="1" applyAlignment="1">
      <alignment horizontal="center" vertical="center" wrapText="1"/>
    </xf>
    <xf numFmtId="0" fontId="75" fillId="3" borderId="5" xfId="0" applyFont="1" applyFill="1" applyBorder="1" applyAlignment="1">
      <alignment horizontal="right" vertical="center" wrapText="1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>
      <alignment vertical="center" wrapText="1"/>
    </xf>
    <xf numFmtId="4" fontId="2" fillId="0" borderId="14" xfId="17" applyNumberFormat="1" applyFill="1" applyBorder="1"/>
    <xf numFmtId="0" fontId="75" fillId="0" borderId="2" xfId="0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right" vertical="center" wrapText="1"/>
    </xf>
    <xf numFmtId="0" fontId="75" fillId="0" borderId="4" xfId="0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right" vertical="center" wrapText="1"/>
    </xf>
    <xf numFmtId="0" fontId="9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/>
    </xf>
    <xf numFmtId="0" fontId="41" fillId="0" borderId="4" xfId="0" applyFont="1" applyBorder="1" applyAlignment="1">
      <alignment horizontal="center" vertical="center"/>
    </xf>
    <xf numFmtId="0" fontId="4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4" fontId="41" fillId="3" borderId="1" xfId="0" applyNumberFormat="1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92" fillId="5" borderId="1" xfId="0" applyFont="1" applyFill="1" applyBorder="1" applyAlignment="1">
      <alignment horizontal="center" vertical="center" wrapText="1"/>
    </xf>
    <xf numFmtId="0" fontId="9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93" fillId="5" borderId="1" xfId="0" applyFont="1" applyFill="1" applyBorder="1" applyAlignment="1">
      <alignment vertical="center"/>
    </xf>
    <xf numFmtId="0" fontId="93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right" vertical="center" wrapText="1"/>
    </xf>
    <xf numFmtId="0" fontId="4" fillId="0" borderId="0" xfId="4" applyFont="1" applyFill="1" applyAlignment="1">
      <alignment horizontal="center" vertical="center"/>
    </xf>
    <xf numFmtId="0" fontId="89" fillId="3" borderId="1" xfId="0" applyFont="1" applyFill="1" applyBorder="1" applyAlignment="1">
      <alignment horizontal="right" vertical="center" wrapText="1"/>
    </xf>
    <xf numFmtId="4" fontId="90" fillId="3" borderId="1" xfId="17" applyNumberFormat="1" applyFont="1" applyFill="1" applyBorder="1" applyAlignment="1">
      <alignment horizontal="right"/>
    </xf>
    <xf numFmtId="0" fontId="83" fillId="0" borderId="1" xfId="4" applyFont="1" applyBorder="1" applyAlignment="1">
      <alignment horizontal="center" vertical="center" wrapText="1"/>
    </xf>
    <xf numFmtId="0" fontId="83" fillId="0" borderId="1" xfId="4" applyFont="1" applyBorder="1" applyAlignment="1">
      <alignment horizontal="center" vertical="center"/>
    </xf>
    <xf numFmtId="0" fontId="94" fillId="0" borderId="1" xfId="4" applyFont="1" applyBorder="1" applyAlignment="1">
      <alignment vertical="center" wrapText="1"/>
    </xf>
    <xf numFmtId="49" fontId="95" fillId="0" borderId="0" xfId="0" applyNumberFormat="1" applyFont="1" applyFill="1" applyAlignment="1">
      <alignment horizontal="left" vertical="top"/>
    </xf>
    <xf numFmtId="0" fontId="96" fillId="0" borderId="0" xfId="0" applyFont="1" applyFill="1" applyAlignment="1">
      <alignment horizontal="justify" vertical="top"/>
    </xf>
    <xf numFmtId="0" fontId="95" fillId="0" borderId="0" xfId="0" applyFont="1" applyFill="1" applyAlignment="1">
      <alignment horizontal="justify" vertical="top"/>
    </xf>
    <xf numFmtId="0" fontId="18" fillId="0" borderId="0" xfId="0" applyFont="1" applyFill="1" applyAlignment="1">
      <alignment horizontal="right" vertical="center" wrapText="1"/>
    </xf>
    <xf numFmtId="0" fontId="96" fillId="0" borderId="0" xfId="0" applyFont="1" applyFill="1" applyAlignment="1">
      <alignment horizontal="justify" vertical="top" wrapText="1"/>
    </xf>
    <xf numFmtId="0" fontId="95" fillId="0" borderId="0" xfId="0" applyFont="1" applyFill="1" applyAlignment="1">
      <alignment horizontal="justify" vertical="top" wrapText="1"/>
    </xf>
    <xf numFmtId="9" fontId="95" fillId="0" borderId="0" xfId="20" applyFont="1" applyFill="1" applyAlignment="1">
      <alignment horizontal="justify" vertical="top"/>
    </xf>
    <xf numFmtId="2" fontId="95" fillId="0" borderId="0" xfId="0" applyNumberFormat="1" applyFont="1" applyFill="1" applyAlignment="1">
      <alignment horizontal="justify" vertical="top"/>
    </xf>
    <xf numFmtId="49" fontId="13" fillId="0" borderId="0" xfId="0" applyNumberFormat="1" applyFont="1" applyFill="1" applyAlignment="1">
      <alignment horizontal="left" vertical="top"/>
    </xf>
    <xf numFmtId="0" fontId="24" fillId="0" borderId="0" xfId="0" applyFont="1" applyFill="1" applyAlignment="1">
      <alignment horizontal="justify" vertical="top"/>
    </xf>
    <xf numFmtId="0" fontId="13" fillId="0" borderId="0" xfId="0" applyFont="1" applyFill="1" applyAlignment="1">
      <alignment horizontal="justify" vertical="top"/>
    </xf>
    <xf numFmtId="0" fontId="97" fillId="0" borderId="0" xfId="0" applyFont="1" applyFill="1" applyBorder="1" applyAlignment="1">
      <alignment horizontal="left" vertical="top"/>
    </xf>
    <xf numFmtId="0" fontId="98" fillId="0" borderId="0" xfId="0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justify" vertical="top" wrapText="1"/>
    </xf>
    <xf numFmtId="0" fontId="17" fillId="0" borderId="1" xfId="0" applyFont="1" applyFill="1" applyBorder="1" applyAlignment="1">
      <alignment horizontal="justify" vertical="top" wrapText="1"/>
    </xf>
    <xf numFmtId="0" fontId="18" fillId="0" borderId="1" xfId="0" applyFont="1" applyFill="1" applyBorder="1" applyAlignment="1">
      <alignment horizontal="left" vertical="top" wrapText="1"/>
    </xf>
    <xf numFmtId="0" fontId="98" fillId="0" borderId="1" xfId="0" applyFont="1" applyFill="1" applyBorder="1" applyAlignment="1">
      <alignment horizontal="justify" vertical="top" wrapText="1"/>
    </xf>
    <xf numFmtId="2" fontId="18" fillId="0" borderId="1" xfId="0" applyNumberFormat="1" applyFont="1" applyFill="1" applyBorder="1" applyAlignment="1">
      <alignment horizontal="left" vertical="top" wrapText="1"/>
    </xf>
    <xf numFmtId="2" fontId="18" fillId="0" borderId="1" xfId="0" applyNumberFormat="1" applyFont="1" applyFill="1" applyBorder="1" applyAlignment="1">
      <alignment horizontal="justify" vertical="top" wrapText="1"/>
    </xf>
    <xf numFmtId="0" fontId="78" fillId="0" borderId="1" xfId="0" applyFont="1" applyFill="1" applyBorder="1" applyAlignment="1">
      <alignment horizontal="center" vertical="center"/>
    </xf>
    <xf numFmtId="0" fontId="34" fillId="0" borderId="1" xfId="0" applyNumberFormat="1" applyFont="1" applyFill="1" applyBorder="1" applyAlignment="1">
      <alignment horizontal="center" vertical="top" wrapText="1"/>
    </xf>
    <xf numFmtId="0" fontId="34" fillId="0" borderId="1" xfId="19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right" vertical="center"/>
    </xf>
    <xf numFmtId="0" fontId="41" fillId="0" borderId="1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5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40" fillId="0" borderId="16" xfId="0" applyFont="1" applyBorder="1" applyAlignment="1">
      <alignment vertical="top" wrapText="1"/>
    </xf>
    <xf numFmtId="0" fontId="40" fillId="0" borderId="5" xfId="0" applyFont="1" applyBorder="1" applyAlignment="1">
      <alignment vertical="top" wrapText="1"/>
    </xf>
    <xf numFmtId="0" fontId="40" fillId="0" borderId="1" xfId="0" applyFont="1" applyBorder="1" applyAlignment="1">
      <alignment vertical="top" wrapText="1"/>
    </xf>
    <xf numFmtId="0" fontId="11" fillId="0" borderId="1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0" fillId="0" borderId="16" xfId="0" applyFont="1" applyFill="1" applyBorder="1" applyAlignment="1">
      <alignment horizontal="left" vertical="center" wrapText="1"/>
    </xf>
    <xf numFmtId="0" fontId="40" fillId="0" borderId="5" xfId="0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0" fillId="0" borderId="16" xfId="0" applyFont="1" applyBorder="1" applyAlignment="1">
      <alignment horizontal="justify" vertical="top" wrapText="1"/>
    </xf>
    <xf numFmtId="0" fontId="40" fillId="0" borderId="5" xfId="0" applyFont="1" applyBorder="1" applyAlignment="1">
      <alignment horizontal="justify" vertical="top" wrapText="1"/>
    </xf>
    <xf numFmtId="0" fontId="87" fillId="0" borderId="15" xfId="0" applyFont="1" applyBorder="1" applyAlignment="1">
      <alignment horizontal="center" vertical="center" wrapText="1"/>
    </xf>
    <xf numFmtId="0" fontId="51" fillId="0" borderId="2" xfId="12" applyNumberFormat="1" applyFont="1" applyFill="1" applyBorder="1" applyAlignment="1">
      <alignment horizontal="left" vertical="center"/>
    </xf>
    <xf numFmtId="0" fontId="51" fillId="0" borderId="3" xfId="12" applyNumberFormat="1" applyFont="1" applyFill="1" applyBorder="1" applyAlignment="1">
      <alignment horizontal="left" vertical="center"/>
    </xf>
    <xf numFmtId="0" fontId="51" fillId="0" borderId="4" xfId="12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0" fontId="50" fillId="0" borderId="16" xfId="12" applyNumberFormat="1" applyFont="1" applyFill="1" applyBorder="1" applyAlignment="1">
      <alignment horizontal="left" vertical="center"/>
    </xf>
    <xf numFmtId="0" fontId="50" fillId="0" borderId="5" xfId="12" applyNumberFormat="1" applyFont="1" applyFill="1" applyBorder="1" applyAlignment="1">
      <alignment horizontal="left" vertical="center"/>
    </xf>
    <xf numFmtId="0" fontId="45" fillId="0" borderId="16" xfId="12" applyNumberFormat="1" applyFont="1" applyFill="1" applyBorder="1" applyAlignment="1">
      <alignment horizontal="center" vertical="center"/>
    </xf>
    <xf numFmtId="0" fontId="45" fillId="0" borderId="5" xfId="12" applyNumberFormat="1" applyFont="1" applyFill="1" applyBorder="1" applyAlignment="1">
      <alignment horizontal="center" vertical="center"/>
    </xf>
    <xf numFmtId="0" fontId="4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0" fillId="0" borderId="2" xfId="4" applyFont="1" applyFill="1" applyBorder="1" applyAlignment="1">
      <alignment horizontal="center" vertical="center" textRotation="90" wrapText="1"/>
    </xf>
    <xf numFmtId="0" fontId="40" fillId="0" borderId="3" xfId="4" applyFont="1" applyFill="1" applyBorder="1" applyAlignment="1">
      <alignment horizontal="center" vertical="center" textRotation="90"/>
    </xf>
    <xf numFmtId="0" fontId="40" fillId="0" borderId="4" xfId="4" applyFont="1" applyFill="1" applyBorder="1" applyAlignment="1">
      <alignment horizontal="center" vertical="center" textRotation="90"/>
    </xf>
    <xf numFmtId="49" fontId="6" fillId="0" borderId="15" xfId="4" applyNumberFormat="1" applyFont="1" applyFill="1" applyBorder="1" applyAlignment="1">
      <alignment horizontal="left" vertical="center" wrapText="1"/>
    </xf>
    <xf numFmtId="49" fontId="35" fillId="0" borderId="17" xfId="4" applyNumberFormat="1" applyFont="1" applyFill="1" applyBorder="1" applyAlignment="1">
      <alignment horizontal="left" vertical="center" wrapText="1"/>
    </xf>
    <xf numFmtId="0" fontId="42" fillId="0" borderId="1" xfId="4" applyFont="1" applyFill="1" applyBorder="1" applyAlignment="1">
      <alignment horizontal="center" vertical="center" wrapText="1"/>
    </xf>
    <xf numFmtId="0" fontId="8" fillId="0" borderId="16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40" fillId="0" borderId="1" xfId="4" applyFont="1" applyFill="1" applyBorder="1" applyAlignment="1">
      <alignment vertical="center" wrapText="1"/>
    </xf>
    <xf numFmtId="0" fontId="75" fillId="0" borderId="16" xfId="0" applyFont="1" applyFill="1" applyBorder="1" applyAlignment="1">
      <alignment horizontal="left" vertical="center" wrapText="1"/>
    </xf>
    <xf numFmtId="0" fontId="75" fillId="0" borderId="5" xfId="0" applyFont="1" applyFill="1" applyBorder="1" applyAlignment="1">
      <alignment horizontal="left" vertical="center" wrapText="1"/>
    </xf>
    <xf numFmtId="0" fontId="35" fillId="0" borderId="16" xfId="17" applyFont="1" applyFill="1" applyBorder="1" applyAlignment="1">
      <alignment horizontal="center" vertical="center" wrapText="1"/>
    </xf>
    <xf numFmtId="0" fontId="35" fillId="0" borderId="17" xfId="17" applyFont="1" applyFill="1" applyBorder="1" applyAlignment="1">
      <alignment horizontal="center" vertical="center" wrapText="1"/>
    </xf>
    <xf numFmtId="0" fontId="35" fillId="0" borderId="5" xfId="17" applyFont="1" applyFill="1" applyBorder="1" applyAlignment="1">
      <alignment horizontal="center" vertical="center" wrapText="1"/>
    </xf>
    <xf numFmtId="0" fontId="6" fillId="0" borderId="16" xfId="4" applyFont="1" applyBorder="1" applyAlignment="1">
      <alignment horizontal="left" vertical="center" wrapText="1"/>
    </xf>
    <xf numFmtId="0" fontId="6" fillId="0" borderId="17" xfId="4" applyFont="1" applyBorder="1" applyAlignment="1">
      <alignment horizontal="left" vertical="center" wrapText="1"/>
    </xf>
    <xf numFmtId="0" fontId="6" fillId="0" borderId="5" xfId="4" applyFont="1" applyBorder="1" applyAlignment="1">
      <alignment horizontal="left" vertical="center"/>
    </xf>
    <xf numFmtId="0" fontId="6" fillId="0" borderId="0" xfId="4" applyFont="1" applyFill="1" applyBorder="1" applyAlignment="1">
      <alignment horizontal="center" vertical="center" wrapText="1"/>
    </xf>
    <xf numFmtId="0" fontId="12" fillId="0" borderId="16" xfId="17" applyFont="1" applyFill="1" applyBorder="1" applyAlignment="1">
      <alignment horizontal="left" wrapText="1"/>
    </xf>
    <xf numFmtId="0" fontId="12" fillId="0" borderId="5" xfId="17" applyFont="1" applyFill="1" applyBorder="1" applyAlignment="1">
      <alignment horizontal="left" wrapText="1"/>
    </xf>
    <xf numFmtId="0" fontId="75" fillId="0" borderId="16" xfId="17" applyFont="1" applyFill="1" applyBorder="1" applyAlignment="1">
      <alignment horizontal="left" wrapText="1"/>
    </xf>
    <xf numFmtId="0" fontId="75" fillId="0" borderId="5" xfId="17" applyFont="1" applyFill="1" applyBorder="1" applyAlignment="1">
      <alignment horizontal="left" wrapText="1"/>
    </xf>
    <xf numFmtId="0" fontId="12" fillId="0" borderId="1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7" fillId="0" borderId="0" xfId="4" applyFont="1" applyFill="1" applyBorder="1" applyAlignment="1">
      <alignment horizontal="center" vertical="center" wrapText="1"/>
    </xf>
    <xf numFmtId="0" fontId="17" fillId="0" borderId="15" xfId="4" applyFont="1" applyFill="1" applyBorder="1" applyAlignment="1">
      <alignment horizontal="center" vertical="center" wrapText="1"/>
    </xf>
    <xf numFmtId="0" fontId="21" fillId="0" borderId="0" xfId="4" applyFont="1" applyFill="1" applyBorder="1" applyAlignment="1">
      <alignment horizontal="right" vertical="center" wrapText="1"/>
    </xf>
    <xf numFmtId="0" fontId="34" fillId="0" borderId="20" xfId="0" applyFont="1" applyBorder="1" applyAlignment="1">
      <alignment horizontal="left" vertical="center" wrapText="1"/>
    </xf>
    <xf numFmtId="0" fontId="65" fillId="0" borderId="2" xfId="0" applyFont="1" applyBorder="1" applyAlignment="1">
      <alignment horizontal="center" vertical="center" wrapText="1"/>
    </xf>
    <xf numFmtId="0" fontId="65" fillId="0" borderId="3" xfId="0" applyFont="1" applyBorder="1" applyAlignment="1">
      <alignment horizontal="center" vertical="center" wrapText="1"/>
    </xf>
    <xf numFmtId="0" fontId="65" fillId="0" borderId="4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17" fillId="0" borderId="1" xfId="4" applyFont="1" applyFill="1" applyBorder="1" applyAlignment="1">
      <alignment horizontal="left" vertical="center" wrapText="1"/>
    </xf>
    <xf numFmtId="0" fontId="55" fillId="0" borderId="15" xfId="4" applyFont="1" applyFill="1" applyBorder="1" applyAlignment="1">
      <alignment horizontal="center" vertical="center" wrapText="1"/>
    </xf>
    <xf numFmtId="0" fontId="12" fillId="0" borderId="0" xfId="4" applyFont="1" applyFill="1" applyAlignment="1">
      <alignment horizontal="right" vertical="center" wrapText="1"/>
    </xf>
    <xf numFmtId="0" fontId="14" fillId="0" borderId="0" xfId="4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left" vertical="center" wrapText="1"/>
    </xf>
    <xf numFmtId="0" fontId="17" fillId="0" borderId="4" xfId="4" applyFont="1" applyFill="1" applyBorder="1" applyAlignment="1">
      <alignment horizontal="left" vertical="center" wrapText="1"/>
    </xf>
    <xf numFmtId="0" fontId="17" fillId="0" borderId="15" xfId="15" applyFont="1" applyBorder="1" applyAlignment="1">
      <alignment horizontal="center" vertical="center" wrapText="1"/>
    </xf>
    <xf numFmtId="0" fontId="78" fillId="0" borderId="1" xfId="0" applyFont="1" applyFill="1" applyBorder="1" applyAlignment="1">
      <alignment horizontal="center" vertical="center"/>
    </xf>
    <xf numFmtId="0" fontId="34" fillId="0" borderId="1" xfId="19" applyNumberFormat="1" applyFont="1" applyFill="1" applyBorder="1" applyAlignment="1">
      <alignment horizontal="center" vertical="center" wrapText="1"/>
    </xf>
    <xf numFmtId="0" fontId="34" fillId="0" borderId="1" xfId="0" applyNumberFormat="1" applyFont="1" applyFill="1" applyBorder="1" applyAlignment="1">
      <alignment horizontal="center" vertical="top" wrapText="1"/>
    </xf>
    <xf numFmtId="0" fontId="78" fillId="0" borderId="2" xfId="0" applyFont="1" applyFill="1" applyBorder="1" applyAlignment="1">
      <alignment horizontal="center" vertical="center"/>
    </xf>
    <xf numFmtId="0" fontId="78" fillId="0" borderId="3" xfId="0" applyFont="1" applyFill="1" applyBorder="1" applyAlignment="1">
      <alignment horizontal="center" vertical="center"/>
    </xf>
    <xf numFmtId="0" fontId="78" fillId="0" borderId="4" xfId="0" applyFont="1" applyFill="1" applyBorder="1" applyAlignment="1">
      <alignment horizontal="center" vertical="center"/>
    </xf>
    <xf numFmtId="0" fontId="34" fillId="0" borderId="2" xfId="19" applyNumberFormat="1" applyFont="1" applyFill="1" applyBorder="1" applyAlignment="1">
      <alignment horizontal="center" vertical="center" wrapText="1"/>
    </xf>
    <xf numFmtId="0" fontId="34" fillId="0" borderId="3" xfId="19" applyNumberFormat="1" applyFont="1" applyFill="1" applyBorder="1" applyAlignment="1">
      <alignment horizontal="center" vertical="center" wrapText="1"/>
    </xf>
    <xf numFmtId="0" fontId="34" fillId="0" borderId="4" xfId="19" applyNumberFormat="1" applyFont="1" applyFill="1" applyBorder="1" applyAlignment="1">
      <alignment horizontal="center" vertical="center" wrapText="1"/>
    </xf>
    <xf numFmtId="0" fontId="78" fillId="0" borderId="1" xfId="0" applyFont="1" applyFill="1" applyBorder="1" applyAlignment="1">
      <alignment horizontal="center" vertical="center" shrinkToFit="1"/>
    </xf>
    <xf numFmtId="0" fontId="34" fillId="0" borderId="1" xfId="19" applyNumberFormat="1" applyFont="1" applyFill="1" applyBorder="1" applyAlignment="1">
      <alignment horizontal="center" vertical="center" wrapText="1" shrinkToFit="1"/>
    </xf>
    <xf numFmtId="0" fontId="29" fillId="0" borderId="0" xfId="4" applyFont="1" applyFill="1" applyAlignment="1">
      <alignment horizontal="right" wrapText="1"/>
    </xf>
    <xf numFmtId="0" fontId="13" fillId="0" borderId="0" xfId="0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6" xfId="0" applyFont="1" applyFill="1" applyBorder="1" applyAlignment="1">
      <alignment vertical="center" wrapText="1"/>
    </xf>
    <xf numFmtId="0" fontId="41" fillId="0" borderId="5" xfId="0" applyFont="1" applyFill="1" applyBorder="1" applyAlignment="1">
      <alignment vertical="center" wrapText="1"/>
    </xf>
    <xf numFmtId="0" fontId="41" fillId="0" borderId="16" xfId="0" applyFont="1" applyFill="1" applyBorder="1" applyAlignment="1">
      <alignment horizontal="left" vertical="center" wrapText="1"/>
    </xf>
    <xf numFmtId="0" fontId="41" fillId="0" borderId="5" xfId="0" applyFont="1" applyFill="1" applyBorder="1" applyAlignment="1">
      <alignment horizontal="left" vertical="center" wrapText="1"/>
    </xf>
    <xf numFmtId="0" fontId="41" fillId="3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5" fillId="0" borderId="15" xfId="0" applyNumberFormat="1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93" fillId="6" borderId="16" xfId="0" applyFont="1" applyFill="1" applyBorder="1" applyAlignment="1">
      <alignment horizontal="center" vertical="center" wrapText="1"/>
    </xf>
    <xf numFmtId="0" fontId="93" fillId="6" borderId="17" xfId="0" applyFont="1" applyFill="1" applyBorder="1" applyAlignment="1">
      <alignment horizontal="center" vertical="center" wrapText="1"/>
    </xf>
    <xf numFmtId="0" fontId="93" fillId="6" borderId="5" xfId="0" applyFont="1" applyFill="1" applyBorder="1" applyAlignment="1">
      <alignment horizontal="center" vertical="center" wrapText="1"/>
    </xf>
    <xf numFmtId="0" fontId="33" fillId="3" borderId="16" xfId="0" applyFont="1" applyFill="1" applyBorder="1" applyAlignment="1">
      <alignment horizontal="center" vertical="center" wrapText="1"/>
    </xf>
    <xf numFmtId="0" fontId="33" fillId="3" borderId="17" xfId="0" applyFont="1" applyFill="1" applyBorder="1" applyAlignment="1">
      <alignment horizontal="center" vertical="center" wrapText="1"/>
    </xf>
    <xf numFmtId="0" fontId="33" fillId="3" borderId="5" xfId="0" applyFont="1" applyFill="1" applyBorder="1" applyAlignment="1">
      <alignment horizontal="center" vertical="center" wrapText="1"/>
    </xf>
    <xf numFmtId="0" fontId="42" fillId="3" borderId="16" xfId="0" applyFont="1" applyFill="1" applyBorder="1" applyAlignment="1">
      <alignment horizontal="center" vertical="center" wrapText="1"/>
    </xf>
    <xf numFmtId="0" fontId="42" fillId="3" borderId="5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left" vertical="center" wrapText="1"/>
    </xf>
    <xf numFmtId="0" fontId="42" fillId="3" borderId="1" xfId="0" applyFont="1" applyFill="1" applyBorder="1" applyAlignment="1">
      <alignment horizontal="center" vertical="center" wrapText="1"/>
    </xf>
    <xf numFmtId="49" fontId="35" fillId="3" borderId="15" xfId="0" applyNumberFormat="1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right" vertical="center" wrapText="1"/>
    </xf>
    <xf numFmtId="0" fontId="0" fillId="0" borderId="20" xfId="0" applyFill="1" applyBorder="1" applyAlignment="1">
      <alignment horizontal="left" vertical="center" wrapText="1"/>
    </xf>
    <xf numFmtId="0" fontId="65" fillId="3" borderId="2" xfId="0" applyFont="1" applyFill="1" applyBorder="1" applyAlignment="1">
      <alignment horizontal="center" vertical="center" wrapText="1"/>
    </xf>
    <xf numFmtId="0" fontId="65" fillId="3" borderId="4" xfId="0" applyFont="1" applyFill="1" applyBorder="1" applyAlignment="1">
      <alignment horizontal="center" vertical="center" wrapText="1"/>
    </xf>
    <xf numFmtId="49" fontId="8" fillId="3" borderId="20" xfId="0" applyNumberFormat="1" applyFont="1" applyFill="1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49" fontId="8" fillId="3" borderId="0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49" fontId="8" fillId="3" borderId="15" xfId="0" applyNumberFormat="1" applyFont="1" applyFill="1" applyBorder="1" applyAlignment="1">
      <alignment horizontal="center" vertical="center" wrapText="1"/>
    </xf>
    <xf numFmtId="49" fontId="8" fillId="3" borderId="18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right" vertical="center" wrapText="1"/>
    </xf>
    <xf numFmtId="0" fontId="60" fillId="0" borderId="15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2" fillId="0" borderId="15" xfId="0" applyFont="1" applyFill="1" applyBorder="1" applyAlignment="1">
      <alignment horizontal="center" vertical="center" wrapText="1"/>
    </xf>
    <xf numFmtId="0" fontId="82" fillId="0" borderId="18" xfId="0" applyFont="1" applyFill="1" applyBorder="1" applyAlignment="1">
      <alignment horizontal="center" vertical="center" wrapText="1"/>
    </xf>
    <xf numFmtId="49" fontId="8" fillId="3" borderId="21" xfId="0" applyNumberFormat="1" applyFont="1" applyFill="1" applyBorder="1" applyAlignment="1">
      <alignment horizontal="center" vertical="center" wrapText="1"/>
    </xf>
    <xf numFmtId="49" fontId="8" fillId="3" borderId="2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 vertical="center" wrapText="1"/>
    </xf>
    <xf numFmtId="0" fontId="72" fillId="0" borderId="6" xfId="0" applyFont="1" applyFill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10" xfId="0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4" fillId="0" borderId="11" xfId="0" applyFont="1" applyBorder="1" applyAlignment="1">
      <alignment horizontal="center" vertical="center" wrapText="1"/>
    </xf>
    <xf numFmtId="0" fontId="64" fillId="0" borderId="9" xfId="0" applyFont="1" applyBorder="1" applyAlignment="1">
      <alignment horizontal="center" vertical="center" wrapText="1"/>
    </xf>
    <xf numFmtId="0" fontId="78" fillId="3" borderId="0" xfId="0" applyFont="1" applyFill="1" applyAlignment="1">
      <alignment horizontal="right" vertical="center" wrapText="1"/>
    </xf>
    <xf numFmtId="0" fontId="81" fillId="0" borderId="19" xfId="0" applyFont="1" applyBorder="1" applyAlignment="1">
      <alignment horizontal="center" wrapText="1"/>
    </xf>
    <xf numFmtId="0" fontId="41" fillId="0" borderId="16" xfId="0" applyFont="1" applyBorder="1" applyAlignment="1">
      <alignment vertical="center" wrapText="1"/>
    </xf>
    <xf numFmtId="0" fontId="41" fillId="0" borderId="5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vertical="center" wrapText="1"/>
    </xf>
    <xf numFmtId="0" fontId="41" fillId="0" borderId="0" xfId="0" applyFont="1" applyAlignment="1">
      <alignment horizontal="center" vertical="center"/>
    </xf>
    <xf numFmtId="0" fontId="64" fillId="0" borderId="1" xfId="0" applyFont="1" applyBorder="1" applyAlignment="1">
      <alignment horizontal="left" vertical="center" wrapText="1" indent="15"/>
    </xf>
    <xf numFmtId="0" fontId="41" fillId="0" borderId="0" xfId="0" applyFont="1" applyAlignment="1">
      <alignment horizontal="left" vertical="center" wrapText="1"/>
    </xf>
    <xf numFmtId="0" fontId="17" fillId="0" borderId="15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2" fillId="3" borderId="15" xfId="0" applyFont="1" applyFill="1" applyBorder="1" applyAlignment="1">
      <alignment horizontal="center" vertical="center" wrapText="1"/>
    </xf>
    <xf numFmtId="0" fontId="72" fillId="3" borderId="18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72" fillId="0" borderId="15" xfId="0" applyFont="1" applyFill="1" applyBorder="1" applyAlignment="1">
      <alignment horizontal="center" vertical="center" wrapText="1"/>
    </xf>
    <xf numFmtId="0" fontId="72" fillId="0" borderId="18" xfId="0" applyFont="1" applyFill="1" applyBorder="1" applyAlignment="1">
      <alignment horizontal="center" vertical="center" wrapText="1"/>
    </xf>
    <xf numFmtId="0" fontId="72" fillId="0" borderId="16" xfId="0" applyFont="1" applyFill="1" applyBorder="1" applyAlignment="1">
      <alignment horizontal="center" vertical="center" wrapText="1"/>
    </xf>
    <xf numFmtId="0" fontId="72" fillId="0" borderId="17" xfId="0" applyFont="1" applyFill="1" applyBorder="1" applyAlignment="1">
      <alignment horizontal="center" vertical="center" wrapText="1"/>
    </xf>
    <xf numFmtId="0" fontId="72" fillId="0" borderId="5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73" fillId="0" borderId="15" xfId="0" applyFont="1" applyFill="1" applyBorder="1" applyAlignment="1">
      <alignment horizontal="center" vertical="center" wrapText="1"/>
    </xf>
    <xf numFmtId="0" fontId="73" fillId="0" borderId="18" xfId="0" applyFont="1" applyFill="1" applyBorder="1" applyAlignment="1">
      <alignment horizontal="center" vertical="center" wrapText="1"/>
    </xf>
    <xf numFmtId="0" fontId="72" fillId="0" borderId="1" xfId="0" applyFont="1" applyFill="1" applyBorder="1" applyAlignment="1">
      <alignment horizontal="center" vertical="center" wrapText="1"/>
    </xf>
    <xf numFmtId="0" fontId="85" fillId="0" borderId="15" xfId="0" applyFont="1" applyFill="1" applyBorder="1" applyAlignment="1">
      <alignment horizontal="center" vertical="center" wrapText="1"/>
    </xf>
    <xf numFmtId="0" fontId="85" fillId="0" borderId="1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2" fillId="0" borderId="15" xfId="4" applyFont="1" applyFill="1" applyBorder="1" applyAlignment="1">
      <alignment horizontal="center" vertical="center" wrapText="1"/>
    </xf>
    <xf numFmtId="0" fontId="72" fillId="0" borderId="18" xfId="4" applyFont="1" applyFill="1" applyBorder="1" applyAlignment="1">
      <alignment horizontal="center" vertical="center" wrapText="1"/>
    </xf>
    <xf numFmtId="0" fontId="42" fillId="0" borderId="1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right" vertical="center" wrapText="1"/>
    </xf>
    <xf numFmtId="0" fontId="48" fillId="0" borderId="0" xfId="0" applyFont="1" applyFill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26" fillId="2" borderId="2" xfId="12" applyNumberFormat="1" applyFont="1" applyFill="1" applyBorder="1" applyAlignment="1">
      <alignment horizontal="center" vertical="center"/>
    </xf>
    <xf numFmtId="0" fontId="26" fillId="2" borderId="3" xfId="12" applyNumberFormat="1" applyFont="1" applyFill="1" applyBorder="1" applyAlignment="1">
      <alignment horizontal="center" vertical="center"/>
    </xf>
    <xf numFmtId="0" fontId="26" fillId="2" borderId="4" xfId="12" applyNumberFormat="1" applyFont="1" applyFill="1" applyBorder="1" applyAlignment="1">
      <alignment horizontal="center" vertical="center"/>
    </xf>
    <xf numFmtId="0" fontId="26" fillId="2" borderId="2" xfId="12" applyNumberFormat="1" applyFont="1" applyFill="1" applyBorder="1" applyAlignment="1">
      <alignment horizontal="center" vertical="center" wrapText="1"/>
    </xf>
    <xf numFmtId="0" fontId="26" fillId="2" borderId="3" xfId="12" applyNumberFormat="1" applyFont="1" applyFill="1" applyBorder="1" applyAlignment="1">
      <alignment horizontal="center" vertical="center" wrapText="1"/>
    </xf>
    <xf numFmtId="0" fontId="26" fillId="2" borderId="4" xfId="12" applyNumberFormat="1" applyFont="1" applyFill="1" applyBorder="1" applyAlignment="1">
      <alignment horizontal="center" vertical="center" wrapText="1"/>
    </xf>
    <xf numFmtId="0" fontId="45" fillId="2" borderId="1" xfId="12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26" fillId="0" borderId="2" xfId="12" applyNumberFormat="1" applyFont="1" applyFill="1" applyBorder="1" applyAlignment="1">
      <alignment horizontal="center" vertical="center" wrapText="1"/>
    </xf>
    <xf numFmtId="0" fontId="26" fillId="0" borderId="3" xfId="12" applyNumberFormat="1" applyFont="1" applyFill="1" applyBorder="1" applyAlignment="1">
      <alignment horizontal="center" vertical="center" wrapText="1"/>
    </xf>
    <xf numFmtId="0" fontId="26" fillId="0" borderId="4" xfId="12" applyNumberFormat="1" applyFont="1" applyFill="1" applyBorder="1" applyAlignment="1">
      <alignment horizontal="center" vertical="center" wrapText="1"/>
    </xf>
    <xf numFmtId="0" fontId="33" fillId="3" borderId="0" xfId="0" applyFont="1" applyFill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5" fillId="0" borderId="1" xfId="12" applyFont="1" applyBorder="1" applyAlignment="1">
      <alignment horizontal="center" vertical="center" textRotation="90" wrapText="1"/>
    </xf>
    <xf numFmtId="0" fontId="3" fillId="0" borderId="0" xfId="12" applyFont="1" applyFill="1" applyAlignment="1">
      <alignment horizontal="right" vertical="center" wrapText="1"/>
    </xf>
    <xf numFmtId="0" fontId="5" fillId="0" borderId="1" xfId="12" applyFont="1" applyFill="1" applyBorder="1" applyAlignment="1">
      <alignment horizontal="center" vertical="center" textRotation="90" wrapText="1"/>
    </xf>
    <xf numFmtId="0" fontId="5" fillId="0" borderId="16" xfId="12" applyFont="1" applyBorder="1" applyAlignment="1">
      <alignment horizontal="center" vertical="center" wrapText="1"/>
    </xf>
    <xf numFmtId="0" fontId="5" fillId="0" borderId="17" xfId="12" applyFont="1" applyBorder="1" applyAlignment="1">
      <alignment horizontal="center" vertical="center" wrapText="1"/>
    </xf>
    <xf numFmtId="0" fontId="5" fillId="0" borderId="5" xfId="12" applyFont="1" applyBorder="1" applyAlignment="1">
      <alignment horizontal="center" vertical="center" wrapText="1"/>
    </xf>
    <xf numFmtId="0" fontId="6" fillId="0" borderId="15" xfId="12" applyFont="1" applyBorder="1" applyAlignment="1">
      <alignment horizontal="center" vertical="center" wrapText="1"/>
    </xf>
    <xf numFmtId="0" fontId="26" fillId="2" borderId="2" xfId="0" applyNumberFormat="1" applyFont="1" applyFill="1" applyBorder="1" applyAlignment="1">
      <alignment horizontal="center" vertical="center" wrapText="1"/>
    </xf>
    <xf numFmtId="0" fontId="26" fillId="2" borderId="4" xfId="0" applyNumberFormat="1" applyFont="1" applyFill="1" applyBorder="1" applyAlignment="1">
      <alignment horizontal="center" vertical="center" wrapText="1"/>
    </xf>
  </cellXfs>
  <cellStyles count="21">
    <cellStyle name="Excel Built-in Normal" xfId="16"/>
    <cellStyle name="Normal_Sheet1" xfId="1"/>
    <cellStyle name="Обычный" xfId="0" builtinId="0"/>
    <cellStyle name="Обычный 16" xfId="2"/>
    <cellStyle name="Обычный 17" xfId="3"/>
    <cellStyle name="Обычный 2" xfId="4"/>
    <cellStyle name="Обычный 2 2" xfId="18"/>
    <cellStyle name="Обычный 20" xfId="5"/>
    <cellStyle name="Обычный 22" xfId="6"/>
    <cellStyle name="Обычный 24" xfId="7"/>
    <cellStyle name="Обычный 3" xfId="14"/>
    <cellStyle name="Обычный 4" xfId="8"/>
    <cellStyle name="Обычный 5" xfId="9"/>
    <cellStyle name="Обычный 6" xfId="10"/>
    <cellStyle name="Обычный 7" xfId="15"/>
    <cellStyle name="Обычный 8" xfId="11"/>
    <cellStyle name="Обычный 9" xfId="17"/>
    <cellStyle name="Обычный_Лист1" xfId="12"/>
    <cellStyle name="Обычный_пр1" xfId="19"/>
    <cellStyle name="Процентный" xfId="20" builtinId="5"/>
    <cellStyle name="Финансовый" xfId="1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106"/>
  <sheetViews>
    <sheetView view="pageBreakPreview" zoomScaleNormal="100" zoomScaleSheetLayoutView="100" workbookViewId="0">
      <pane ySplit="9" topLeftCell="A79" activePane="bottomLeft" state="frozen"/>
      <selection pane="bottomLeft" activeCell="A10" sqref="A10:D10"/>
    </sheetView>
  </sheetViews>
  <sheetFormatPr defaultRowHeight="18" x14ac:dyDescent="0.2"/>
  <cols>
    <col min="1" max="1" width="7.7109375" style="399" customWidth="1"/>
    <col min="2" max="2" width="63.5703125" style="400" customWidth="1"/>
    <col min="3" max="3" width="43.42578125" style="401" customWidth="1"/>
    <col min="4" max="4" width="92.85546875" style="401" customWidth="1"/>
    <col min="5" max="256" width="9.140625" style="401"/>
    <col min="257" max="257" width="7.7109375" style="401" customWidth="1"/>
    <col min="258" max="258" width="63.5703125" style="401" customWidth="1"/>
    <col min="259" max="259" width="43.42578125" style="401" customWidth="1"/>
    <col min="260" max="260" width="92.85546875" style="401" customWidth="1"/>
    <col min="261" max="512" width="9.140625" style="401"/>
    <col min="513" max="513" width="7.7109375" style="401" customWidth="1"/>
    <col min="514" max="514" width="63.5703125" style="401" customWidth="1"/>
    <col min="515" max="515" width="43.42578125" style="401" customWidth="1"/>
    <col min="516" max="516" width="92.85546875" style="401" customWidth="1"/>
    <col min="517" max="768" width="9.140625" style="401"/>
    <col min="769" max="769" width="7.7109375" style="401" customWidth="1"/>
    <col min="770" max="770" width="63.5703125" style="401" customWidth="1"/>
    <col min="771" max="771" width="43.42578125" style="401" customWidth="1"/>
    <col min="772" max="772" width="92.85546875" style="401" customWidth="1"/>
    <col min="773" max="1024" width="9.140625" style="401"/>
    <col min="1025" max="1025" width="7.7109375" style="401" customWidth="1"/>
    <col min="1026" max="1026" width="63.5703125" style="401" customWidth="1"/>
    <col min="1027" max="1027" width="43.42578125" style="401" customWidth="1"/>
    <col min="1028" max="1028" width="92.85546875" style="401" customWidth="1"/>
    <col min="1029" max="1280" width="9.140625" style="401"/>
    <col min="1281" max="1281" width="7.7109375" style="401" customWidth="1"/>
    <col min="1282" max="1282" width="63.5703125" style="401" customWidth="1"/>
    <col min="1283" max="1283" width="43.42578125" style="401" customWidth="1"/>
    <col min="1284" max="1284" width="92.85546875" style="401" customWidth="1"/>
    <col min="1285" max="1536" width="9.140625" style="401"/>
    <col min="1537" max="1537" width="7.7109375" style="401" customWidth="1"/>
    <col min="1538" max="1538" width="63.5703125" style="401" customWidth="1"/>
    <col min="1539" max="1539" width="43.42578125" style="401" customWidth="1"/>
    <col min="1540" max="1540" width="92.85546875" style="401" customWidth="1"/>
    <col min="1541" max="1792" width="9.140625" style="401"/>
    <col min="1793" max="1793" width="7.7109375" style="401" customWidth="1"/>
    <col min="1794" max="1794" width="63.5703125" style="401" customWidth="1"/>
    <col min="1795" max="1795" width="43.42578125" style="401" customWidth="1"/>
    <col min="1796" max="1796" width="92.85546875" style="401" customWidth="1"/>
    <col min="1797" max="2048" width="9.140625" style="401"/>
    <col min="2049" max="2049" width="7.7109375" style="401" customWidth="1"/>
    <col min="2050" max="2050" width="63.5703125" style="401" customWidth="1"/>
    <col min="2051" max="2051" width="43.42578125" style="401" customWidth="1"/>
    <col min="2052" max="2052" width="92.85546875" style="401" customWidth="1"/>
    <col min="2053" max="2304" width="9.140625" style="401"/>
    <col min="2305" max="2305" width="7.7109375" style="401" customWidth="1"/>
    <col min="2306" max="2306" width="63.5703125" style="401" customWidth="1"/>
    <col min="2307" max="2307" width="43.42578125" style="401" customWidth="1"/>
    <col min="2308" max="2308" width="92.85546875" style="401" customWidth="1"/>
    <col min="2309" max="2560" width="9.140625" style="401"/>
    <col min="2561" max="2561" width="7.7109375" style="401" customWidth="1"/>
    <col min="2562" max="2562" width="63.5703125" style="401" customWidth="1"/>
    <col min="2563" max="2563" width="43.42578125" style="401" customWidth="1"/>
    <col min="2564" max="2564" width="92.85546875" style="401" customWidth="1"/>
    <col min="2565" max="2816" width="9.140625" style="401"/>
    <col min="2817" max="2817" width="7.7109375" style="401" customWidth="1"/>
    <col min="2818" max="2818" width="63.5703125" style="401" customWidth="1"/>
    <col min="2819" max="2819" width="43.42578125" style="401" customWidth="1"/>
    <col min="2820" max="2820" width="92.85546875" style="401" customWidth="1"/>
    <col min="2821" max="3072" width="9.140625" style="401"/>
    <col min="3073" max="3073" width="7.7109375" style="401" customWidth="1"/>
    <col min="3074" max="3074" width="63.5703125" style="401" customWidth="1"/>
    <col min="3075" max="3075" width="43.42578125" style="401" customWidth="1"/>
    <col min="3076" max="3076" width="92.85546875" style="401" customWidth="1"/>
    <col min="3077" max="3328" width="9.140625" style="401"/>
    <col min="3329" max="3329" width="7.7109375" style="401" customWidth="1"/>
    <col min="3330" max="3330" width="63.5703125" style="401" customWidth="1"/>
    <col min="3331" max="3331" width="43.42578125" style="401" customWidth="1"/>
    <col min="3332" max="3332" width="92.85546875" style="401" customWidth="1"/>
    <col min="3333" max="3584" width="9.140625" style="401"/>
    <col min="3585" max="3585" width="7.7109375" style="401" customWidth="1"/>
    <col min="3586" max="3586" width="63.5703125" style="401" customWidth="1"/>
    <col min="3587" max="3587" width="43.42578125" style="401" customWidth="1"/>
    <col min="3588" max="3588" width="92.85546875" style="401" customWidth="1"/>
    <col min="3589" max="3840" width="9.140625" style="401"/>
    <col min="3841" max="3841" width="7.7109375" style="401" customWidth="1"/>
    <col min="3842" max="3842" width="63.5703125" style="401" customWidth="1"/>
    <col min="3843" max="3843" width="43.42578125" style="401" customWidth="1"/>
    <col min="3844" max="3844" width="92.85546875" style="401" customWidth="1"/>
    <col min="3845" max="4096" width="9.140625" style="401"/>
    <col min="4097" max="4097" width="7.7109375" style="401" customWidth="1"/>
    <col min="4098" max="4098" width="63.5703125" style="401" customWidth="1"/>
    <col min="4099" max="4099" width="43.42578125" style="401" customWidth="1"/>
    <col min="4100" max="4100" width="92.85546875" style="401" customWidth="1"/>
    <col min="4101" max="4352" width="9.140625" style="401"/>
    <col min="4353" max="4353" width="7.7109375" style="401" customWidth="1"/>
    <col min="4354" max="4354" width="63.5703125" style="401" customWidth="1"/>
    <col min="4355" max="4355" width="43.42578125" style="401" customWidth="1"/>
    <col min="4356" max="4356" width="92.85546875" style="401" customWidth="1"/>
    <col min="4357" max="4608" width="9.140625" style="401"/>
    <col min="4609" max="4609" width="7.7109375" style="401" customWidth="1"/>
    <col min="4610" max="4610" width="63.5703125" style="401" customWidth="1"/>
    <col min="4611" max="4611" width="43.42578125" style="401" customWidth="1"/>
    <col min="4612" max="4612" width="92.85546875" style="401" customWidth="1"/>
    <col min="4613" max="4864" width="9.140625" style="401"/>
    <col min="4865" max="4865" width="7.7109375" style="401" customWidth="1"/>
    <col min="4866" max="4866" width="63.5703125" style="401" customWidth="1"/>
    <col min="4867" max="4867" width="43.42578125" style="401" customWidth="1"/>
    <col min="4868" max="4868" width="92.85546875" style="401" customWidth="1"/>
    <col min="4869" max="5120" width="9.140625" style="401"/>
    <col min="5121" max="5121" width="7.7109375" style="401" customWidth="1"/>
    <col min="5122" max="5122" width="63.5703125" style="401" customWidth="1"/>
    <col min="5123" max="5123" width="43.42578125" style="401" customWidth="1"/>
    <col min="5124" max="5124" width="92.85546875" style="401" customWidth="1"/>
    <col min="5125" max="5376" width="9.140625" style="401"/>
    <col min="5377" max="5377" width="7.7109375" style="401" customWidth="1"/>
    <col min="5378" max="5378" width="63.5703125" style="401" customWidth="1"/>
    <col min="5379" max="5379" width="43.42578125" style="401" customWidth="1"/>
    <col min="5380" max="5380" width="92.85546875" style="401" customWidth="1"/>
    <col min="5381" max="5632" width="9.140625" style="401"/>
    <col min="5633" max="5633" width="7.7109375" style="401" customWidth="1"/>
    <col min="5634" max="5634" width="63.5703125" style="401" customWidth="1"/>
    <col min="5635" max="5635" width="43.42578125" style="401" customWidth="1"/>
    <col min="5636" max="5636" width="92.85546875" style="401" customWidth="1"/>
    <col min="5637" max="5888" width="9.140625" style="401"/>
    <col min="5889" max="5889" width="7.7109375" style="401" customWidth="1"/>
    <col min="5890" max="5890" width="63.5703125" style="401" customWidth="1"/>
    <col min="5891" max="5891" width="43.42578125" style="401" customWidth="1"/>
    <col min="5892" max="5892" width="92.85546875" style="401" customWidth="1"/>
    <col min="5893" max="6144" width="9.140625" style="401"/>
    <col min="6145" max="6145" width="7.7109375" style="401" customWidth="1"/>
    <col min="6146" max="6146" width="63.5703125" style="401" customWidth="1"/>
    <col min="6147" max="6147" width="43.42578125" style="401" customWidth="1"/>
    <col min="6148" max="6148" width="92.85546875" style="401" customWidth="1"/>
    <col min="6149" max="6400" width="9.140625" style="401"/>
    <col min="6401" max="6401" width="7.7109375" style="401" customWidth="1"/>
    <col min="6402" max="6402" width="63.5703125" style="401" customWidth="1"/>
    <col min="6403" max="6403" width="43.42578125" style="401" customWidth="1"/>
    <col min="6404" max="6404" width="92.85546875" style="401" customWidth="1"/>
    <col min="6405" max="6656" width="9.140625" style="401"/>
    <col min="6657" max="6657" width="7.7109375" style="401" customWidth="1"/>
    <col min="6658" max="6658" width="63.5703125" style="401" customWidth="1"/>
    <col min="6659" max="6659" width="43.42578125" style="401" customWidth="1"/>
    <col min="6660" max="6660" width="92.85546875" style="401" customWidth="1"/>
    <col min="6661" max="6912" width="9.140625" style="401"/>
    <col min="6913" max="6913" width="7.7109375" style="401" customWidth="1"/>
    <col min="6914" max="6914" width="63.5703125" style="401" customWidth="1"/>
    <col min="6915" max="6915" width="43.42578125" style="401" customWidth="1"/>
    <col min="6916" max="6916" width="92.85546875" style="401" customWidth="1"/>
    <col min="6917" max="7168" width="9.140625" style="401"/>
    <col min="7169" max="7169" width="7.7109375" style="401" customWidth="1"/>
    <col min="7170" max="7170" width="63.5703125" style="401" customWidth="1"/>
    <col min="7171" max="7171" width="43.42578125" style="401" customWidth="1"/>
    <col min="7172" max="7172" width="92.85546875" style="401" customWidth="1"/>
    <col min="7173" max="7424" width="9.140625" style="401"/>
    <col min="7425" max="7425" width="7.7109375" style="401" customWidth="1"/>
    <col min="7426" max="7426" width="63.5703125" style="401" customWidth="1"/>
    <col min="7427" max="7427" width="43.42578125" style="401" customWidth="1"/>
    <col min="7428" max="7428" width="92.85546875" style="401" customWidth="1"/>
    <col min="7429" max="7680" width="9.140625" style="401"/>
    <col min="7681" max="7681" width="7.7109375" style="401" customWidth="1"/>
    <col min="7682" max="7682" width="63.5703125" style="401" customWidth="1"/>
    <col min="7683" max="7683" width="43.42578125" style="401" customWidth="1"/>
    <col min="7684" max="7684" width="92.85546875" style="401" customWidth="1"/>
    <col min="7685" max="7936" width="9.140625" style="401"/>
    <col min="7937" max="7937" width="7.7109375" style="401" customWidth="1"/>
    <col min="7938" max="7938" width="63.5703125" style="401" customWidth="1"/>
    <col min="7939" max="7939" width="43.42578125" style="401" customWidth="1"/>
    <col min="7940" max="7940" width="92.85546875" style="401" customWidth="1"/>
    <col min="7941" max="8192" width="9.140625" style="401"/>
    <col min="8193" max="8193" width="7.7109375" style="401" customWidth="1"/>
    <col min="8194" max="8194" width="63.5703125" style="401" customWidth="1"/>
    <col min="8195" max="8195" width="43.42578125" style="401" customWidth="1"/>
    <col min="8196" max="8196" width="92.85546875" style="401" customWidth="1"/>
    <col min="8197" max="8448" width="9.140625" style="401"/>
    <col min="8449" max="8449" width="7.7109375" style="401" customWidth="1"/>
    <col min="8450" max="8450" width="63.5703125" style="401" customWidth="1"/>
    <col min="8451" max="8451" width="43.42578125" style="401" customWidth="1"/>
    <col min="8452" max="8452" width="92.85546875" style="401" customWidth="1"/>
    <col min="8453" max="8704" width="9.140625" style="401"/>
    <col min="8705" max="8705" width="7.7109375" style="401" customWidth="1"/>
    <col min="8706" max="8706" width="63.5703125" style="401" customWidth="1"/>
    <col min="8707" max="8707" width="43.42578125" style="401" customWidth="1"/>
    <col min="8708" max="8708" width="92.85546875" style="401" customWidth="1"/>
    <col min="8709" max="8960" width="9.140625" style="401"/>
    <col min="8961" max="8961" width="7.7109375" style="401" customWidth="1"/>
    <col min="8962" max="8962" width="63.5703125" style="401" customWidth="1"/>
    <col min="8963" max="8963" width="43.42578125" style="401" customWidth="1"/>
    <col min="8964" max="8964" width="92.85546875" style="401" customWidth="1"/>
    <col min="8965" max="9216" width="9.140625" style="401"/>
    <col min="9217" max="9217" width="7.7109375" style="401" customWidth="1"/>
    <col min="9218" max="9218" width="63.5703125" style="401" customWidth="1"/>
    <col min="9219" max="9219" width="43.42578125" style="401" customWidth="1"/>
    <col min="9220" max="9220" width="92.85546875" style="401" customWidth="1"/>
    <col min="9221" max="9472" width="9.140625" style="401"/>
    <col min="9473" max="9473" width="7.7109375" style="401" customWidth="1"/>
    <col min="9474" max="9474" width="63.5703125" style="401" customWidth="1"/>
    <col min="9475" max="9475" width="43.42578125" style="401" customWidth="1"/>
    <col min="9476" max="9476" width="92.85546875" style="401" customWidth="1"/>
    <col min="9477" max="9728" width="9.140625" style="401"/>
    <col min="9729" max="9729" width="7.7109375" style="401" customWidth="1"/>
    <col min="9730" max="9730" width="63.5703125" style="401" customWidth="1"/>
    <col min="9731" max="9731" width="43.42578125" style="401" customWidth="1"/>
    <col min="9732" max="9732" width="92.85546875" style="401" customWidth="1"/>
    <col min="9733" max="9984" width="9.140625" style="401"/>
    <col min="9985" max="9985" width="7.7109375" style="401" customWidth="1"/>
    <col min="9986" max="9986" width="63.5703125" style="401" customWidth="1"/>
    <col min="9987" max="9987" width="43.42578125" style="401" customWidth="1"/>
    <col min="9988" max="9988" width="92.85546875" style="401" customWidth="1"/>
    <col min="9989" max="10240" width="9.140625" style="401"/>
    <col min="10241" max="10241" width="7.7109375" style="401" customWidth="1"/>
    <col min="10242" max="10242" width="63.5703125" style="401" customWidth="1"/>
    <col min="10243" max="10243" width="43.42578125" style="401" customWidth="1"/>
    <col min="10244" max="10244" width="92.85546875" style="401" customWidth="1"/>
    <col min="10245" max="10496" width="9.140625" style="401"/>
    <col min="10497" max="10497" width="7.7109375" style="401" customWidth="1"/>
    <col min="10498" max="10498" width="63.5703125" style="401" customWidth="1"/>
    <col min="10499" max="10499" width="43.42578125" style="401" customWidth="1"/>
    <col min="10500" max="10500" width="92.85546875" style="401" customWidth="1"/>
    <col min="10501" max="10752" width="9.140625" style="401"/>
    <col min="10753" max="10753" width="7.7109375" style="401" customWidth="1"/>
    <col min="10754" max="10754" width="63.5703125" style="401" customWidth="1"/>
    <col min="10755" max="10755" width="43.42578125" style="401" customWidth="1"/>
    <col min="10756" max="10756" width="92.85546875" style="401" customWidth="1"/>
    <col min="10757" max="11008" width="9.140625" style="401"/>
    <col min="11009" max="11009" width="7.7109375" style="401" customWidth="1"/>
    <col min="11010" max="11010" width="63.5703125" style="401" customWidth="1"/>
    <col min="11011" max="11011" width="43.42578125" style="401" customWidth="1"/>
    <col min="11012" max="11012" width="92.85546875" style="401" customWidth="1"/>
    <col min="11013" max="11264" width="9.140625" style="401"/>
    <col min="11265" max="11265" width="7.7109375" style="401" customWidth="1"/>
    <col min="11266" max="11266" width="63.5703125" style="401" customWidth="1"/>
    <col min="11267" max="11267" width="43.42578125" style="401" customWidth="1"/>
    <col min="11268" max="11268" width="92.85546875" style="401" customWidth="1"/>
    <col min="11269" max="11520" width="9.140625" style="401"/>
    <col min="11521" max="11521" width="7.7109375" style="401" customWidth="1"/>
    <col min="11522" max="11522" width="63.5703125" style="401" customWidth="1"/>
    <col min="11523" max="11523" width="43.42578125" style="401" customWidth="1"/>
    <col min="11524" max="11524" width="92.85546875" style="401" customWidth="1"/>
    <col min="11525" max="11776" width="9.140625" style="401"/>
    <col min="11777" max="11777" width="7.7109375" style="401" customWidth="1"/>
    <col min="11778" max="11778" width="63.5703125" style="401" customWidth="1"/>
    <col min="11779" max="11779" width="43.42578125" style="401" customWidth="1"/>
    <col min="11780" max="11780" width="92.85546875" style="401" customWidth="1"/>
    <col min="11781" max="12032" width="9.140625" style="401"/>
    <col min="12033" max="12033" width="7.7109375" style="401" customWidth="1"/>
    <col min="12034" max="12034" width="63.5703125" style="401" customWidth="1"/>
    <col min="12035" max="12035" width="43.42578125" style="401" customWidth="1"/>
    <col min="12036" max="12036" width="92.85546875" style="401" customWidth="1"/>
    <col min="12037" max="12288" width="9.140625" style="401"/>
    <col min="12289" max="12289" width="7.7109375" style="401" customWidth="1"/>
    <col min="12290" max="12290" width="63.5703125" style="401" customWidth="1"/>
    <col min="12291" max="12291" width="43.42578125" style="401" customWidth="1"/>
    <col min="12292" max="12292" width="92.85546875" style="401" customWidth="1"/>
    <col min="12293" max="12544" width="9.140625" style="401"/>
    <col min="12545" max="12545" width="7.7109375" style="401" customWidth="1"/>
    <col min="12546" max="12546" width="63.5703125" style="401" customWidth="1"/>
    <col min="12547" max="12547" width="43.42578125" style="401" customWidth="1"/>
    <col min="12548" max="12548" width="92.85546875" style="401" customWidth="1"/>
    <col min="12549" max="12800" width="9.140625" style="401"/>
    <col min="12801" max="12801" width="7.7109375" style="401" customWidth="1"/>
    <col min="12802" max="12802" width="63.5703125" style="401" customWidth="1"/>
    <col min="12803" max="12803" width="43.42578125" style="401" customWidth="1"/>
    <col min="12804" max="12804" width="92.85546875" style="401" customWidth="1"/>
    <col min="12805" max="13056" width="9.140625" style="401"/>
    <col min="13057" max="13057" width="7.7109375" style="401" customWidth="1"/>
    <col min="13058" max="13058" width="63.5703125" style="401" customWidth="1"/>
    <col min="13059" max="13059" width="43.42578125" style="401" customWidth="1"/>
    <col min="13060" max="13060" width="92.85546875" style="401" customWidth="1"/>
    <col min="13061" max="13312" width="9.140625" style="401"/>
    <col min="13313" max="13313" width="7.7109375" style="401" customWidth="1"/>
    <col min="13314" max="13314" width="63.5703125" style="401" customWidth="1"/>
    <col min="13315" max="13315" width="43.42578125" style="401" customWidth="1"/>
    <col min="13316" max="13316" width="92.85546875" style="401" customWidth="1"/>
    <col min="13317" max="13568" width="9.140625" style="401"/>
    <col min="13569" max="13569" width="7.7109375" style="401" customWidth="1"/>
    <col min="13570" max="13570" width="63.5703125" style="401" customWidth="1"/>
    <col min="13571" max="13571" width="43.42578125" style="401" customWidth="1"/>
    <col min="13572" max="13572" width="92.85546875" style="401" customWidth="1"/>
    <col min="13573" max="13824" width="9.140625" style="401"/>
    <col min="13825" max="13825" width="7.7109375" style="401" customWidth="1"/>
    <col min="13826" max="13826" width="63.5703125" style="401" customWidth="1"/>
    <col min="13827" max="13827" width="43.42578125" style="401" customWidth="1"/>
    <col min="13828" max="13828" width="92.85546875" style="401" customWidth="1"/>
    <col min="13829" max="14080" width="9.140625" style="401"/>
    <col min="14081" max="14081" width="7.7109375" style="401" customWidth="1"/>
    <col min="14082" max="14082" width="63.5703125" style="401" customWidth="1"/>
    <col min="14083" max="14083" width="43.42578125" style="401" customWidth="1"/>
    <col min="14084" max="14084" width="92.85546875" style="401" customWidth="1"/>
    <col min="14085" max="14336" width="9.140625" style="401"/>
    <col min="14337" max="14337" width="7.7109375" style="401" customWidth="1"/>
    <col min="14338" max="14338" width="63.5703125" style="401" customWidth="1"/>
    <col min="14339" max="14339" width="43.42578125" style="401" customWidth="1"/>
    <col min="14340" max="14340" width="92.85546875" style="401" customWidth="1"/>
    <col min="14341" max="14592" width="9.140625" style="401"/>
    <col min="14593" max="14593" width="7.7109375" style="401" customWidth="1"/>
    <col min="14594" max="14594" width="63.5703125" style="401" customWidth="1"/>
    <col min="14595" max="14595" width="43.42578125" style="401" customWidth="1"/>
    <col min="14596" max="14596" width="92.85546875" style="401" customWidth="1"/>
    <col min="14597" max="14848" width="9.140625" style="401"/>
    <col min="14849" max="14849" width="7.7109375" style="401" customWidth="1"/>
    <col min="14850" max="14850" width="63.5703125" style="401" customWidth="1"/>
    <col min="14851" max="14851" width="43.42578125" style="401" customWidth="1"/>
    <col min="14852" max="14852" width="92.85546875" style="401" customWidth="1"/>
    <col min="14853" max="15104" width="9.140625" style="401"/>
    <col min="15105" max="15105" width="7.7109375" style="401" customWidth="1"/>
    <col min="15106" max="15106" width="63.5703125" style="401" customWidth="1"/>
    <col min="15107" max="15107" width="43.42578125" style="401" customWidth="1"/>
    <col min="15108" max="15108" width="92.85546875" style="401" customWidth="1"/>
    <col min="15109" max="15360" width="9.140625" style="401"/>
    <col min="15361" max="15361" width="7.7109375" style="401" customWidth="1"/>
    <col min="15362" max="15362" width="63.5703125" style="401" customWidth="1"/>
    <col min="15363" max="15363" width="43.42578125" style="401" customWidth="1"/>
    <col min="15364" max="15364" width="92.85546875" style="401" customWidth="1"/>
    <col min="15365" max="15616" width="9.140625" style="401"/>
    <col min="15617" max="15617" width="7.7109375" style="401" customWidth="1"/>
    <col min="15618" max="15618" width="63.5703125" style="401" customWidth="1"/>
    <col min="15619" max="15619" width="43.42578125" style="401" customWidth="1"/>
    <col min="15620" max="15620" width="92.85546875" style="401" customWidth="1"/>
    <col min="15621" max="15872" width="9.140625" style="401"/>
    <col min="15873" max="15873" width="7.7109375" style="401" customWidth="1"/>
    <col min="15874" max="15874" width="63.5703125" style="401" customWidth="1"/>
    <col min="15875" max="15875" width="43.42578125" style="401" customWidth="1"/>
    <col min="15876" max="15876" width="92.85546875" style="401" customWidth="1"/>
    <col min="15877" max="16128" width="9.140625" style="401"/>
    <col min="16129" max="16129" width="7.7109375" style="401" customWidth="1"/>
    <col min="16130" max="16130" width="63.5703125" style="401" customWidth="1"/>
    <col min="16131" max="16131" width="43.42578125" style="401" customWidth="1"/>
    <col min="16132" max="16132" width="92.85546875" style="401" customWidth="1"/>
    <col min="16133" max="16384" width="9.140625" style="401"/>
  </cols>
  <sheetData>
    <row r="1" spans="1:13" ht="78" customHeight="1" x14ac:dyDescent="0.2">
      <c r="D1" s="402" t="s">
        <v>2890</v>
      </c>
    </row>
    <row r="2" spans="1:13" ht="3" customHeight="1" x14ac:dyDescent="0.2"/>
    <row r="3" spans="1:13" ht="52.5" customHeight="1" x14ac:dyDescent="0.2">
      <c r="A3" s="428" t="s">
        <v>2891</v>
      </c>
      <c r="B3" s="428"/>
      <c r="C3" s="428"/>
      <c r="D3" s="428"/>
    </row>
    <row r="4" spans="1:13" ht="8.25" customHeight="1" x14ac:dyDescent="0.2">
      <c r="A4" s="410"/>
      <c r="B4" s="411"/>
      <c r="C4" s="411"/>
      <c r="D4" s="411"/>
    </row>
    <row r="5" spans="1:13" s="403" customFormat="1" ht="23.25" customHeight="1" x14ac:dyDescent="0.2">
      <c r="A5" s="429" t="s">
        <v>202</v>
      </c>
      <c r="B5" s="430" t="s">
        <v>2892</v>
      </c>
      <c r="C5" s="430" t="s">
        <v>203</v>
      </c>
      <c r="D5" s="431"/>
    </row>
    <row r="6" spans="1:13" s="404" customFormat="1" ht="9" customHeight="1" x14ac:dyDescent="0.2">
      <c r="A6" s="429"/>
      <c r="B6" s="430"/>
      <c r="C6" s="431"/>
      <c r="D6" s="431"/>
    </row>
    <row r="7" spans="1:13" s="404" customFormat="1" ht="12.75" customHeight="1" x14ac:dyDescent="0.2">
      <c r="A7" s="429"/>
      <c r="B7" s="430"/>
      <c r="C7" s="430" t="s">
        <v>2893</v>
      </c>
      <c r="D7" s="430" t="s">
        <v>204</v>
      </c>
    </row>
    <row r="8" spans="1:13" s="404" customFormat="1" ht="12.75" customHeight="1" x14ac:dyDescent="0.2">
      <c r="A8" s="429"/>
      <c r="B8" s="430"/>
      <c r="C8" s="430"/>
      <c r="D8" s="430"/>
    </row>
    <row r="9" spans="1:13" s="404" customFormat="1" ht="38.25" customHeight="1" x14ac:dyDescent="0.2">
      <c r="A9" s="429"/>
      <c r="B9" s="430"/>
      <c r="C9" s="430"/>
      <c r="D9" s="430"/>
    </row>
    <row r="10" spans="1:13" ht="28.5" customHeight="1" x14ac:dyDescent="0.2">
      <c r="A10" s="427" t="s">
        <v>205</v>
      </c>
      <c r="B10" s="427"/>
      <c r="C10" s="427"/>
      <c r="D10" s="427"/>
    </row>
    <row r="11" spans="1:13" ht="26.25" customHeight="1" x14ac:dyDescent="0.2">
      <c r="A11" s="412" t="s">
        <v>206</v>
      </c>
      <c r="B11" s="427" t="s">
        <v>207</v>
      </c>
      <c r="C11" s="427"/>
      <c r="D11" s="427"/>
    </row>
    <row r="12" spans="1:13" ht="47.25" x14ac:dyDescent="0.2">
      <c r="A12" s="412" t="s">
        <v>208</v>
      </c>
      <c r="B12" s="413" t="s">
        <v>2894</v>
      </c>
      <c r="C12" s="413"/>
      <c r="D12" s="413" t="s">
        <v>2889</v>
      </c>
    </row>
    <row r="13" spans="1:13" ht="47.25" x14ac:dyDescent="0.2">
      <c r="A13" s="412" t="s">
        <v>209</v>
      </c>
      <c r="B13" s="413" t="s">
        <v>2895</v>
      </c>
      <c r="C13" s="413"/>
      <c r="D13" s="413" t="s">
        <v>2889</v>
      </c>
      <c r="M13" s="405"/>
    </row>
    <row r="14" spans="1:13" ht="173.25" x14ac:dyDescent="0.2">
      <c r="A14" s="412" t="s">
        <v>460</v>
      </c>
      <c r="B14" s="413" t="s">
        <v>2896</v>
      </c>
      <c r="C14" s="413"/>
      <c r="D14" s="413" t="s">
        <v>2889</v>
      </c>
    </row>
    <row r="15" spans="1:13" ht="94.5" x14ac:dyDescent="0.2">
      <c r="A15" s="412" t="s">
        <v>2897</v>
      </c>
      <c r="B15" s="413" t="s">
        <v>2898</v>
      </c>
      <c r="C15" s="413"/>
      <c r="D15" s="414"/>
    </row>
    <row r="16" spans="1:13" x14ac:dyDescent="0.2">
      <c r="A16" s="412" t="s">
        <v>461</v>
      </c>
      <c r="B16" s="427" t="s">
        <v>462</v>
      </c>
      <c r="C16" s="427"/>
      <c r="D16" s="427"/>
    </row>
    <row r="17" spans="1:4" ht="63" x14ac:dyDescent="0.2">
      <c r="A17" s="412" t="s">
        <v>463</v>
      </c>
      <c r="B17" s="414" t="s">
        <v>2899</v>
      </c>
      <c r="C17" s="413"/>
      <c r="D17" s="413" t="s">
        <v>2900</v>
      </c>
    </row>
    <row r="18" spans="1:4" ht="47.25" x14ac:dyDescent="0.2">
      <c r="A18" s="412" t="s">
        <v>464</v>
      </c>
      <c r="B18" s="414" t="s">
        <v>2901</v>
      </c>
      <c r="C18" s="413"/>
      <c r="D18" s="413" t="s">
        <v>2902</v>
      </c>
    </row>
    <row r="19" spans="1:4" x14ac:dyDescent="0.2">
      <c r="A19" s="412" t="s">
        <v>486</v>
      </c>
      <c r="B19" s="427" t="s">
        <v>487</v>
      </c>
      <c r="C19" s="427"/>
      <c r="D19" s="427"/>
    </row>
    <row r="20" spans="1:4" ht="47.25" x14ac:dyDescent="0.2">
      <c r="A20" s="412" t="s">
        <v>488</v>
      </c>
      <c r="B20" s="414" t="s">
        <v>2903</v>
      </c>
      <c r="C20" s="413"/>
      <c r="D20" s="413" t="s">
        <v>2900</v>
      </c>
    </row>
    <row r="21" spans="1:4" ht="94.5" x14ac:dyDescent="0.2">
      <c r="A21" s="412" t="s">
        <v>489</v>
      </c>
      <c r="B21" s="414" t="s">
        <v>2904</v>
      </c>
      <c r="C21" s="413"/>
      <c r="D21" s="413" t="s">
        <v>2902</v>
      </c>
    </row>
    <row r="22" spans="1:4" ht="47.25" x14ac:dyDescent="0.2">
      <c r="A22" s="412" t="s">
        <v>734</v>
      </c>
      <c r="B22" s="414" t="s">
        <v>2905</v>
      </c>
      <c r="C22" s="414" t="s">
        <v>2906</v>
      </c>
      <c r="D22" s="413" t="s">
        <v>2900</v>
      </c>
    </row>
    <row r="23" spans="1:4" ht="141.75" x14ac:dyDescent="0.2">
      <c r="A23" s="412" t="s">
        <v>735</v>
      </c>
      <c r="B23" s="414" t="s">
        <v>2907</v>
      </c>
      <c r="C23" s="414" t="s">
        <v>2908</v>
      </c>
      <c r="D23" s="413" t="s">
        <v>2909</v>
      </c>
    </row>
    <row r="24" spans="1:4" x14ac:dyDescent="0.2">
      <c r="A24" s="427" t="s">
        <v>2910</v>
      </c>
      <c r="B24" s="427"/>
      <c r="C24" s="427"/>
      <c r="D24" s="427"/>
    </row>
    <row r="25" spans="1:4" ht="47.25" x14ac:dyDescent="0.2">
      <c r="A25" s="412" t="s">
        <v>70</v>
      </c>
      <c r="B25" s="413" t="s">
        <v>71</v>
      </c>
      <c r="C25" s="413"/>
      <c r="D25" s="413" t="s">
        <v>2900</v>
      </c>
    </row>
    <row r="26" spans="1:4" x14ac:dyDescent="0.2">
      <c r="A26" s="412" t="s">
        <v>72</v>
      </c>
      <c r="B26" s="427" t="s">
        <v>73</v>
      </c>
      <c r="C26" s="427"/>
      <c r="D26" s="427"/>
    </row>
    <row r="27" spans="1:4" ht="47.25" x14ac:dyDescent="0.2">
      <c r="A27" s="412" t="s">
        <v>74</v>
      </c>
      <c r="B27" s="413" t="s">
        <v>75</v>
      </c>
      <c r="C27" s="413"/>
      <c r="D27" s="413" t="s">
        <v>2889</v>
      </c>
    </row>
    <row r="28" spans="1:4" ht="78.75" x14ac:dyDescent="0.2">
      <c r="A28" s="412" t="s">
        <v>76</v>
      </c>
      <c r="B28" s="413" t="s">
        <v>2911</v>
      </c>
      <c r="C28" s="413"/>
      <c r="D28" s="413" t="s">
        <v>2889</v>
      </c>
    </row>
    <row r="29" spans="1:4" ht="47.25" x14ac:dyDescent="0.2">
      <c r="A29" s="412" t="s">
        <v>78</v>
      </c>
      <c r="B29" s="413" t="s">
        <v>79</v>
      </c>
      <c r="C29" s="413"/>
      <c r="D29" s="413" t="s">
        <v>2889</v>
      </c>
    </row>
    <row r="30" spans="1:4" ht="47.25" x14ac:dyDescent="0.2">
      <c r="A30" s="412" t="s">
        <v>80</v>
      </c>
      <c r="B30" s="413" t="s">
        <v>2912</v>
      </c>
      <c r="C30" s="413"/>
      <c r="D30" s="413" t="s">
        <v>2889</v>
      </c>
    </row>
    <row r="31" spans="1:4" ht="63" x14ac:dyDescent="0.2">
      <c r="A31" s="412" t="s">
        <v>651</v>
      </c>
      <c r="B31" s="413" t="s">
        <v>2913</v>
      </c>
      <c r="C31" s="413"/>
      <c r="D31" s="413" t="s">
        <v>2889</v>
      </c>
    </row>
    <row r="32" spans="1:4" ht="141.75" x14ac:dyDescent="0.2">
      <c r="A32" s="412" t="s">
        <v>652</v>
      </c>
      <c r="B32" s="413" t="s">
        <v>134</v>
      </c>
      <c r="C32" s="413"/>
      <c r="D32" s="413" t="s">
        <v>2889</v>
      </c>
    </row>
    <row r="33" spans="1:4" ht="47.25" x14ac:dyDescent="0.2">
      <c r="A33" s="412" t="s">
        <v>135</v>
      </c>
      <c r="B33" s="413" t="s">
        <v>136</v>
      </c>
      <c r="C33" s="413"/>
      <c r="D33" s="413" t="s">
        <v>2914</v>
      </c>
    </row>
    <row r="34" spans="1:4" x14ac:dyDescent="0.2">
      <c r="A34" s="412" t="s">
        <v>137</v>
      </c>
      <c r="B34" s="427" t="s">
        <v>2915</v>
      </c>
      <c r="C34" s="427"/>
      <c r="D34" s="427"/>
    </row>
    <row r="35" spans="1:4" ht="47.25" x14ac:dyDescent="0.2">
      <c r="A35" s="412" t="s">
        <v>138</v>
      </c>
      <c r="B35" s="413" t="s">
        <v>75</v>
      </c>
      <c r="C35" s="413"/>
      <c r="D35" s="415" t="s">
        <v>2889</v>
      </c>
    </row>
    <row r="36" spans="1:4" ht="78.75" x14ac:dyDescent="0.2">
      <c r="A36" s="412" t="s">
        <v>139</v>
      </c>
      <c r="B36" s="413" t="s">
        <v>77</v>
      </c>
      <c r="C36" s="413"/>
      <c r="D36" s="413" t="s">
        <v>2889</v>
      </c>
    </row>
    <row r="37" spans="1:4" ht="47.25" x14ac:dyDescent="0.2">
      <c r="A37" s="412" t="s">
        <v>140</v>
      </c>
      <c r="B37" s="413" t="s">
        <v>141</v>
      </c>
      <c r="C37" s="413"/>
      <c r="D37" s="413" t="s">
        <v>2889</v>
      </c>
    </row>
    <row r="38" spans="1:4" ht="47.25" x14ac:dyDescent="0.2">
      <c r="A38" s="412" t="s">
        <v>142</v>
      </c>
      <c r="B38" s="413" t="s">
        <v>650</v>
      </c>
      <c r="C38" s="413"/>
      <c r="D38" s="413" t="s">
        <v>2916</v>
      </c>
    </row>
    <row r="39" spans="1:4" ht="47.25" x14ac:dyDescent="0.2">
      <c r="A39" s="412" t="s">
        <v>143</v>
      </c>
      <c r="B39" s="413" t="s">
        <v>2917</v>
      </c>
      <c r="C39" s="413"/>
      <c r="D39" s="413" t="s">
        <v>2918</v>
      </c>
    </row>
    <row r="40" spans="1:4" ht="141.75" x14ac:dyDescent="0.2">
      <c r="A40" s="412" t="s">
        <v>144</v>
      </c>
      <c r="B40" s="413" t="s">
        <v>2919</v>
      </c>
      <c r="C40" s="413"/>
      <c r="D40" s="413" t="s">
        <v>2889</v>
      </c>
    </row>
    <row r="41" spans="1:4" x14ac:dyDescent="0.2">
      <c r="A41" s="427" t="s">
        <v>2920</v>
      </c>
      <c r="B41" s="427"/>
      <c r="C41" s="427"/>
      <c r="D41" s="427"/>
    </row>
    <row r="42" spans="1:4" ht="47.25" x14ac:dyDescent="0.2">
      <c r="A42" s="412" t="s">
        <v>159</v>
      </c>
      <c r="B42" s="415" t="s">
        <v>2921</v>
      </c>
      <c r="C42" s="414" t="s">
        <v>2922</v>
      </c>
      <c r="D42" s="413" t="s">
        <v>2923</v>
      </c>
    </row>
    <row r="43" spans="1:4" x14ac:dyDescent="0.2">
      <c r="A43" s="412" t="s">
        <v>160</v>
      </c>
      <c r="B43" s="427" t="s">
        <v>2924</v>
      </c>
      <c r="C43" s="427"/>
      <c r="D43" s="427"/>
    </row>
    <row r="44" spans="1:4" ht="47.25" x14ac:dyDescent="0.2">
      <c r="A44" s="412" t="s">
        <v>161</v>
      </c>
      <c r="B44" s="414" t="s">
        <v>2925</v>
      </c>
      <c r="C44" s="414" t="s">
        <v>2922</v>
      </c>
      <c r="D44" s="413"/>
    </row>
    <row r="45" spans="1:4" ht="63" x14ac:dyDescent="0.2">
      <c r="A45" s="412" t="s">
        <v>162</v>
      </c>
      <c r="B45" s="414" t="s">
        <v>2926</v>
      </c>
      <c r="C45" s="414" t="s">
        <v>2927</v>
      </c>
      <c r="D45" s="413"/>
    </row>
    <row r="46" spans="1:4" ht="110.25" x14ac:dyDescent="0.2">
      <c r="A46" s="412" t="s">
        <v>163</v>
      </c>
      <c r="B46" s="414" t="s">
        <v>2928</v>
      </c>
      <c r="C46" s="414" t="s">
        <v>2929</v>
      </c>
      <c r="D46" s="413"/>
    </row>
    <row r="47" spans="1:4" ht="47.25" x14ac:dyDescent="0.2">
      <c r="A47" s="412" t="s">
        <v>164</v>
      </c>
      <c r="B47" s="414" t="s">
        <v>2930</v>
      </c>
      <c r="C47" s="414" t="s">
        <v>2931</v>
      </c>
      <c r="D47" s="413" t="s">
        <v>2923</v>
      </c>
    </row>
    <row r="48" spans="1:4" ht="47.25" x14ac:dyDescent="0.2">
      <c r="A48" s="412" t="s">
        <v>165</v>
      </c>
      <c r="B48" s="414" t="s">
        <v>2932</v>
      </c>
      <c r="C48" s="414" t="s">
        <v>2906</v>
      </c>
      <c r="D48" s="413" t="s">
        <v>2933</v>
      </c>
    </row>
    <row r="49" spans="1:4" ht="110.25" x14ac:dyDescent="0.2">
      <c r="A49" s="412" t="s">
        <v>2934</v>
      </c>
      <c r="B49" s="413" t="s">
        <v>2935</v>
      </c>
      <c r="C49" s="414"/>
      <c r="D49" s="414"/>
    </row>
    <row r="50" spans="1:4" x14ac:dyDescent="0.2">
      <c r="A50" s="412" t="s">
        <v>166</v>
      </c>
      <c r="B50" s="427" t="s">
        <v>2936</v>
      </c>
      <c r="C50" s="427"/>
      <c r="D50" s="427"/>
    </row>
    <row r="51" spans="1:4" ht="110.25" x14ac:dyDescent="0.2">
      <c r="A51" s="412" t="s">
        <v>2937</v>
      </c>
      <c r="B51" s="414" t="s">
        <v>2938</v>
      </c>
      <c r="C51" s="414"/>
      <c r="D51" s="413"/>
    </row>
    <row r="52" spans="1:4" ht="78.75" x14ac:dyDescent="0.2">
      <c r="A52" s="412" t="s">
        <v>145</v>
      </c>
      <c r="B52" s="414" t="s">
        <v>2939</v>
      </c>
      <c r="C52" s="414" t="s">
        <v>2908</v>
      </c>
      <c r="D52" s="413"/>
    </row>
    <row r="53" spans="1:4" ht="204.75" x14ac:dyDescent="0.2">
      <c r="A53" s="412" t="s">
        <v>468</v>
      </c>
      <c r="B53" s="414" t="s">
        <v>2940</v>
      </c>
      <c r="C53" s="414" t="s">
        <v>2927</v>
      </c>
      <c r="D53" s="416"/>
    </row>
    <row r="54" spans="1:4" ht="94.5" x14ac:dyDescent="0.2">
      <c r="A54" s="412" t="s">
        <v>200</v>
      </c>
      <c r="B54" s="413" t="s">
        <v>2941</v>
      </c>
      <c r="C54" s="414" t="s">
        <v>2942</v>
      </c>
      <c r="D54" s="413" t="s">
        <v>2923</v>
      </c>
    </row>
    <row r="55" spans="1:4" ht="63" x14ac:dyDescent="0.2">
      <c r="A55" s="412" t="s">
        <v>469</v>
      </c>
      <c r="B55" s="413" t="s">
        <v>2943</v>
      </c>
      <c r="C55" s="414" t="s">
        <v>2944</v>
      </c>
      <c r="D55" s="413" t="s">
        <v>2889</v>
      </c>
    </row>
    <row r="56" spans="1:4" ht="63" x14ac:dyDescent="0.2">
      <c r="A56" s="412" t="s">
        <v>515</v>
      </c>
      <c r="B56" s="413" t="s">
        <v>2945</v>
      </c>
      <c r="C56" s="414" t="s">
        <v>2946</v>
      </c>
      <c r="D56" s="413"/>
    </row>
    <row r="57" spans="1:4" ht="78.75" x14ac:dyDescent="0.2">
      <c r="A57" s="412" t="s">
        <v>2947</v>
      </c>
      <c r="B57" s="413" t="s">
        <v>2948</v>
      </c>
      <c r="C57" s="414"/>
      <c r="D57" s="416"/>
    </row>
    <row r="58" spans="1:4" ht="63" x14ac:dyDescent="0.2">
      <c r="A58" s="412" t="s">
        <v>516</v>
      </c>
      <c r="B58" s="413" t="s">
        <v>2949</v>
      </c>
      <c r="C58" s="414" t="s">
        <v>2927</v>
      </c>
      <c r="D58" s="413"/>
    </row>
    <row r="59" spans="1:4" ht="47.25" x14ac:dyDescent="0.2">
      <c r="A59" s="412" t="s">
        <v>2950</v>
      </c>
      <c r="B59" s="413" t="s">
        <v>2951</v>
      </c>
      <c r="C59" s="414"/>
      <c r="D59" s="414"/>
    </row>
    <row r="60" spans="1:4" ht="78.75" x14ac:dyDescent="0.2">
      <c r="A60" s="412" t="s">
        <v>417</v>
      </c>
      <c r="B60" s="413" t="s">
        <v>2952</v>
      </c>
      <c r="C60" s="414" t="s">
        <v>2931</v>
      </c>
      <c r="D60" s="413" t="s">
        <v>2923</v>
      </c>
    </row>
    <row r="61" spans="1:4" x14ac:dyDescent="0.2">
      <c r="A61" s="427" t="s">
        <v>196</v>
      </c>
      <c r="B61" s="427"/>
      <c r="C61" s="427"/>
      <c r="D61" s="427"/>
    </row>
    <row r="62" spans="1:4" ht="63" x14ac:dyDescent="0.2">
      <c r="A62" s="412" t="s">
        <v>492</v>
      </c>
      <c r="B62" s="413" t="s">
        <v>2953</v>
      </c>
      <c r="C62" s="414" t="s">
        <v>2906</v>
      </c>
      <c r="D62" s="413" t="s">
        <v>2923</v>
      </c>
    </row>
    <row r="63" spans="1:4" ht="94.5" x14ac:dyDescent="0.2">
      <c r="A63" s="412" t="s">
        <v>177</v>
      </c>
      <c r="B63" s="413" t="s">
        <v>2954</v>
      </c>
      <c r="C63" s="414" t="s">
        <v>2922</v>
      </c>
      <c r="D63" s="413"/>
    </row>
    <row r="64" spans="1:4" ht="78.75" x14ac:dyDescent="0.2">
      <c r="A64" s="412" t="s">
        <v>178</v>
      </c>
      <c r="B64" s="413" t="s">
        <v>2955</v>
      </c>
      <c r="C64" s="414" t="s">
        <v>2922</v>
      </c>
      <c r="D64" s="413"/>
    </row>
    <row r="65" spans="1:4" ht="78.75" x14ac:dyDescent="0.2">
      <c r="A65" s="412" t="s">
        <v>132</v>
      </c>
      <c r="B65" s="413" t="s">
        <v>2956</v>
      </c>
      <c r="C65" s="414" t="s">
        <v>2908</v>
      </c>
      <c r="D65" s="413"/>
    </row>
    <row r="66" spans="1:4" s="406" customFormat="1" ht="78.75" x14ac:dyDescent="0.2">
      <c r="A66" s="412" t="s">
        <v>133</v>
      </c>
      <c r="B66" s="413" t="s">
        <v>2957</v>
      </c>
      <c r="C66" s="414" t="s">
        <v>2906</v>
      </c>
      <c r="D66" s="413"/>
    </row>
    <row r="67" spans="1:4" s="406" customFormat="1" x14ac:dyDescent="0.2">
      <c r="A67" s="412" t="s">
        <v>1882</v>
      </c>
      <c r="B67" s="427" t="s">
        <v>1883</v>
      </c>
      <c r="C67" s="427"/>
      <c r="D67" s="427"/>
    </row>
    <row r="68" spans="1:4" s="406" customFormat="1" ht="47.25" x14ac:dyDescent="0.2">
      <c r="A68" s="417" t="s">
        <v>116</v>
      </c>
      <c r="B68" s="418" t="s">
        <v>1884</v>
      </c>
      <c r="C68" s="413" t="s">
        <v>2958</v>
      </c>
      <c r="D68" s="413" t="s">
        <v>2889</v>
      </c>
    </row>
    <row r="69" spans="1:4" ht="63" x14ac:dyDescent="0.2">
      <c r="A69" s="417" t="s">
        <v>1885</v>
      </c>
      <c r="B69" s="418" t="s">
        <v>2959</v>
      </c>
      <c r="C69" s="414" t="s">
        <v>2906</v>
      </c>
      <c r="D69" s="413" t="s">
        <v>2923</v>
      </c>
    </row>
    <row r="70" spans="1:4" x14ac:dyDescent="0.2">
      <c r="A70" s="427" t="s">
        <v>716</v>
      </c>
      <c r="B70" s="427"/>
      <c r="C70" s="427"/>
      <c r="D70" s="427"/>
    </row>
    <row r="71" spans="1:4" x14ac:dyDescent="0.2">
      <c r="A71" s="412" t="s">
        <v>717</v>
      </c>
      <c r="B71" s="427" t="s">
        <v>718</v>
      </c>
      <c r="C71" s="427"/>
      <c r="D71" s="427"/>
    </row>
    <row r="72" spans="1:4" ht="47.25" x14ac:dyDescent="0.2">
      <c r="A72" s="412" t="s">
        <v>719</v>
      </c>
      <c r="B72" s="413" t="s">
        <v>720</v>
      </c>
      <c r="C72" s="414" t="s">
        <v>2906</v>
      </c>
      <c r="D72" s="413"/>
    </row>
    <row r="73" spans="1:4" ht="47.25" x14ac:dyDescent="0.2">
      <c r="A73" s="412" t="s">
        <v>721</v>
      </c>
      <c r="B73" s="413" t="s">
        <v>54</v>
      </c>
      <c r="C73" s="414" t="s">
        <v>2906</v>
      </c>
      <c r="D73" s="413"/>
    </row>
    <row r="74" spans="1:4" ht="78.75" x14ac:dyDescent="0.2">
      <c r="A74" s="412" t="s">
        <v>55</v>
      </c>
      <c r="B74" s="413" t="s">
        <v>2960</v>
      </c>
      <c r="C74" s="414" t="s">
        <v>2906</v>
      </c>
      <c r="D74" s="413"/>
    </row>
    <row r="75" spans="1:4" ht="47.25" x14ac:dyDescent="0.2">
      <c r="A75" s="412" t="s">
        <v>56</v>
      </c>
      <c r="B75" s="413" t="s">
        <v>214</v>
      </c>
      <c r="C75" s="414" t="s">
        <v>2906</v>
      </c>
      <c r="D75" s="413"/>
    </row>
    <row r="76" spans="1:4" ht="47.25" x14ac:dyDescent="0.2">
      <c r="A76" s="412" t="s">
        <v>215</v>
      </c>
      <c r="B76" s="413" t="s">
        <v>216</v>
      </c>
      <c r="C76" s="414" t="s">
        <v>2906</v>
      </c>
      <c r="D76" s="413"/>
    </row>
    <row r="77" spans="1:4" ht="47.25" x14ac:dyDescent="0.2">
      <c r="A77" s="412" t="s">
        <v>217</v>
      </c>
      <c r="B77" s="413" t="s">
        <v>218</v>
      </c>
      <c r="C77" s="414" t="s">
        <v>2906</v>
      </c>
      <c r="D77" s="413"/>
    </row>
    <row r="78" spans="1:4" x14ac:dyDescent="0.2">
      <c r="A78" s="412" t="s">
        <v>219</v>
      </c>
      <c r="B78" s="427" t="s">
        <v>59</v>
      </c>
      <c r="C78" s="427"/>
      <c r="D78" s="427"/>
    </row>
    <row r="79" spans="1:4" ht="47.25" x14ac:dyDescent="0.2">
      <c r="A79" s="412" t="s">
        <v>60</v>
      </c>
      <c r="B79" s="413" t="s">
        <v>61</v>
      </c>
      <c r="C79" s="414" t="s">
        <v>2906</v>
      </c>
      <c r="D79" s="413"/>
    </row>
    <row r="80" spans="1:4" ht="63" x14ac:dyDescent="0.2">
      <c r="A80" s="412" t="s">
        <v>62</v>
      </c>
      <c r="B80" s="413" t="s">
        <v>63</v>
      </c>
      <c r="C80" s="414" t="s">
        <v>2906</v>
      </c>
      <c r="D80" s="413"/>
    </row>
    <row r="81" spans="1:4" ht="63" x14ac:dyDescent="0.2">
      <c r="A81" s="412" t="s">
        <v>64</v>
      </c>
      <c r="B81" s="413" t="s">
        <v>65</v>
      </c>
      <c r="C81" s="414" t="s">
        <v>2906</v>
      </c>
      <c r="D81" s="413"/>
    </row>
    <row r="82" spans="1:4" ht="47.25" x14ac:dyDescent="0.2">
      <c r="A82" s="412" t="s">
        <v>66</v>
      </c>
      <c r="B82" s="413" t="s">
        <v>2961</v>
      </c>
      <c r="C82" s="414" t="s">
        <v>2906</v>
      </c>
      <c r="D82" s="413"/>
    </row>
    <row r="83" spans="1:4" ht="63" x14ac:dyDescent="0.2">
      <c r="A83" s="412" t="s">
        <v>67</v>
      </c>
      <c r="B83" s="413" t="s">
        <v>2962</v>
      </c>
      <c r="C83" s="414" t="s">
        <v>2906</v>
      </c>
      <c r="D83" s="413"/>
    </row>
    <row r="84" spans="1:4" ht="31.5" x14ac:dyDescent="0.2">
      <c r="A84" s="412" t="s">
        <v>68</v>
      </c>
      <c r="B84" s="427" t="s">
        <v>2963</v>
      </c>
      <c r="C84" s="427"/>
      <c r="D84" s="427"/>
    </row>
    <row r="85" spans="1:4" ht="47.25" x14ac:dyDescent="0.2">
      <c r="A85" s="412" t="s">
        <v>689</v>
      </c>
      <c r="B85" s="413" t="s">
        <v>690</v>
      </c>
      <c r="C85" s="414" t="s">
        <v>2906</v>
      </c>
      <c r="D85" s="413"/>
    </row>
    <row r="86" spans="1:4" ht="78.75" x14ac:dyDescent="0.2">
      <c r="A86" s="412" t="s">
        <v>691</v>
      </c>
      <c r="B86" s="413" t="s">
        <v>2964</v>
      </c>
      <c r="C86" s="414" t="s">
        <v>2906</v>
      </c>
      <c r="D86" s="413"/>
    </row>
    <row r="87" spans="1:4" ht="63" x14ac:dyDescent="0.2">
      <c r="A87" s="412" t="s">
        <v>692</v>
      </c>
      <c r="B87" s="413" t="s">
        <v>2965</v>
      </c>
      <c r="C87" s="414" t="s">
        <v>2906</v>
      </c>
      <c r="D87" s="413"/>
    </row>
    <row r="88" spans="1:4" x14ac:dyDescent="0.2">
      <c r="A88" s="412" t="s">
        <v>693</v>
      </c>
      <c r="B88" s="427" t="s">
        <v>694</v>
      </c>
      <c r="C88" s="427"/>
      <c r="D88" s="427"/>
    </row>
    <row r="89" spans="1:4" ht="47.25" x14ac:dyDescent="0.2">
      <c r="A89" s="412" t="s">
        <v>695</v>
      </c>
      <c r="B89" s="413" t="s">
        <v>308</v>
      </c>
      <c r="C89" s="414" t="s">
        <v>2906</v>
      </c>
      <c r="D89" s="413"/>
    </row>
    <row r="90" spans="1:4" ht="47.25" x14ac:dyDescent="0.2">
      <c r="A90" s="412" t="s">
        <v>309</v>
      </c>
      <c r="B90" s="413" t="s">
        <v>167</v>
      </c>
      <c r="C90" s="414" t="s">
        <v>2906</v>
      </c>
      <c r="D90" s="413"/>
    </row>
    <row r="91" spans="1:4" x14ac:dyDescent="0.2">
      <c r="A91" s="412" t="s">
        <v>168</v>
      </c>
      <c r="B91" s="427" t="s">
        <v>169</v>
      </c>
      <c r="C91" s="427"/>
      <c r="D91" s="427"/>
    </row>
    <row r="92" spans="1:4" ht="63" x14ac:dyDescent="0.2">
      <c r="A92" s="412" t="s">
        <v>170</v>
      </c>
      <c r="B92" s="413" t="s">
        <v>171</v>
      </c>
      <c r="C92" s="414" t="s">
        <v>2906</v>
      </c>
      <c r="D92" s="413"/>
    </row>
    <row r="93" spans="1:4" ht="47.25" x14ac:dyDescent="0.2">
      <c r="A93" s="412" t="s">
        <v>172</v>
      </c>
      <c r="B93" s="413" t="s">
        <v>2966</v>
      </c>
      <c r="C93" s="414" t="s">
        <v>2906</v>
      </c>
      <c r="D93" s="413"/>
    </row>
    <row r="94" spans="1:4" ht="110.25" x14ac:dyDescent="0.2">
      <c r="A94" s="412" t="s">
        <v>173</v>
      </c>
      <c r="B94" s="413" t="s">
        <v>174</v>
      </c>
      <c r="C94" s="414" t="s">
        <v>2906</v>
      </c>
      <c r="D94" s="413"/>
    </row>
    <row r="95" spans="1:4" ht="63" x14ac:dyDescent="0.2">
      <c r="A95" s="412" t="s">
        <v>175</v>
      </c>
      <c r="B95" s="413" t="s">
        <v>658</v>
      </c>
      <c r="C95" s="414" t="s">
        <v>2906</v>
      </c>
      <c r="D95" s="413"/>
    </row>
    <row r="96" spans="1:4" x14ac:dyDescent="0.2">
      <c r="A96" s="412" t="s">
        <v>659</v>
      </c>
      <c r="B96" s="427" t="s">
        <v>660</v>
      </c>
      <c r="C96" s="427"/>
      <c r="D96" s="427"/>
    </row>
    <row r="97" spans="1:4" ht="47.25" x14ac:dyDescent="0.2">
      <c r="A97" s="412" t="s">
        <v>661</v>
      </c>
      <c r="B97" s="413" t="s">
        <v>522</v>
      </c>
      <c r="C97" s="414" t="s">
        <v>2906</v>
      </c>
      <c r="D97" s="413"/>
    </row>
    <row r="98" spans="1:4" ht="47.25" x14ac:dyDescent="0.2">
      <c r="A98" s="412" t="s">
        <v>523</v>
      </c>
      <c r="B98" s="413" t="s">
        <v>524</v>
      </c>
      <c r="C98" s="414" t="s">
        <v>2906</v>
      </c>
      <c r="D98" s="413"/>
    </row>
    <row r="99" spans="1:4" ht="47.25" x14ac:dyDescent="0.2">
      <c r="A99" s="412" t="s">
        <v>525</v>
      </c>
      <c r="B99" s="413" t="s">
        <v>130</v>
      </c>
      <c r="C99" s="414" t="s">
        <v>2906</v>
      </c>
      <c r="D99" s="413"/>
    </row>
    <row r="100" spans="1:4" ht="78.75" x14ac:dyDescent="0.2">
      <c r="A100" s="412" t="s">
        <v>131</v>
      </c>
      <c r="B100" s="413" t="s">
        <v>2967</v>
      </c>
      <c r="C100" s="414" t="s">
        <v>2906</v>
      </c>
      <c r="D100" s="413"/>
    </row>
    <row r="101" spans="1:4" ht="189" x14ac:dyDescent="0.2">
      <c r="A101" s="412" t="s">
        <v>381</v>
      </c>
      <c r="B101" s="413" t="s">
        <v>2968</v>
      </c>
      <c r="C101" s="414" t="s">
        <v>2906</v>
      </c>
      <c r="D101" s="413"/>
    </row>
    <row r="102" spans="1:4" ht="63" x14ac:dyDescent="0.2">
      <c r="A102" s="412" t="s">
        <v>362</v>
      </c>
      <c r="B102" s="413" t="s">
        <v>2969</v>
      </c>
      <c r="C102" s="414" t="s">
        <v>2906</v>
      </c>
      <c r="D102" s="413"/>
    </row>
    <row r="103" spans="1:4" ht="47.25" x14ac:dyDescent="0.2">
      <c r="A103" s="412" t="s">
        <v>2970</v>
      </c>
      <c r="B103" s="413" t="s">
        <v>2971</v>
      </c>
      <c r="C103" s="414" t="s">
        <v>2906</v>
      </c>
      <c r="D103" s="413"/>
    </row>
    <row r="106" spans="1:4" s="409" customFormat="1" ht="18.75" x14ac:dyDescent="0.2">
      <c r="A106" s="407"/>
      <c r="B106" s="408"/>
    </row>
  </sheetData>
  <customSheetViews>
    <customSheetView guid="{A751BF42-68F4-4BC0-A7EA-44F046D619A6}" showPageBreaks="1" printArea="1" hiddenColumns="1" view="pageBreakPreview" showRuler="0">
      <selection activeCell="N18" sqref="N18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5">
    <mergeCell ref="B96:D96"/>
    <mergeCell ref="B50:D50"/>
    <mergeCell ref="A61:D61"/>
    <mergeCell ref="B67:D67"/>
    <mergeCell ref="A70:D70"/>
    <mergeCell ref="B71:D71"/>
    <mergeCell ref="B78:D78"/>
    <mergeCell ref="B84:D84"/>
    <mergeCell ref="B88:D88"/>
    <mergeCell ref="B91:D91"/>
    <mergeCell ref="A24:D24"/>
    <mergeCell ref="B26:D26"/>
    <mergeCell ref="B34:D34"/>
    <mergeCell ref="A41:D41"/>
    <mergeCell ref="B43:D43"/>
    <mergeCell ref="A10:D10"/>
    <mergeCell ref="B11:D11"/>
    <mergeCell ref="B16:D16"/>
    <mergeCell ref="B19:D19"/>
    <mergeCell ref="A3:D3"/>
    <mergeCell ref="A5:A9"/>
    <mergeCell ref="B5:B9"/>
    <mergeCell ref="C5:D6"/>
    <mergeCell ref="C7:C9"/>
    <mergeCell ref="D7:D9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260"/>
  <sheetViews>
    <sheetView tabSelected="1" view="pageBreakPreview" zoomScale="106" zoomScaleNormal="100" zoomScaleSheetLayoutView="106" workbookViewId="0">
      <pane ySplit="4" topLeftCell="A50" activePane="bottomLeft" state="frozen"/>
      <selection activeCell="M33" sqref="M33"/>
      <selection pane="bottomLeft" activeCell="H51" sqref="H51"/>
    </sheetView>
  </sheetViews>
  <sheetFormatPr defaultRowHeight="12.75" x14ac:dyDescent="0.2"/>
  <cols>
    <col min="1" max="1" width="33.140625" style="102" customWidth="1"/>
    <col min="2" max="2" width="8.7109375" style="103" customWidth="1"/>
    <col min="3" max="3" width="20.7109375" style="100" customWidth="1"/>
    <col min="4" max="4" width="10.5703125" style="146" customWidth="1"/>
    <col min="5" max="5" width="13.85546875" style="147" customWidth="1"/>
    <col min="6" max="250" width="9.140625" style="100"/>
    <col min="251" max="251" width="33.140625" style="100" customWidth="1"/>
    <col min="252" max="252" width="8.7109375" style="100" customWidth="1"/>
    <col min="253" max="253" width="20.7109375" style="100" customWidth="1"/>
    <col min="254" max="254" width="10.5703125" style="100" customWidth="1"/>
    <col min="255" max="255" width="13.85546875" style="100" customWidth="1"/>
    <col min="256" max="506" width="9.140625" style="100"/>
    <col min="507" max="507" width="33.140625" style="100" customWidth="1"/>
    <col min="508" max="508" width="8.7109375" style="100" customWidth="1"/>
    <col min="509" max="509" width="20.7109375" style="100" customWidth="1"/>
    <col min="510" max="510" width="10.5703125" style="100" customWidth="1"/>
    <col min="511" max="511" width="13.85546875" style="100" customWidth="1"/>
    <col min="512" max="762" width="9.140625" style="100"/>
    <col min="763" max="763" width="33.140625" style="100" customWidth="1"/>
    <col min="764" max="764" width="8.7109375" style="100" customWidth="1"/>
    <col min="765" max="765" width="20.7109375" style="100" customWidth="1"/>
    <col min="766" max="766" width="10.5703125" style="100" customWidth="1"/>
    <col min="767" max="767" width="13.85546875" style="100" customWidth="1"/>
    <col min="768" max="1018" width="9.140625" style="100"/>
    <col min="1019" max="1019" width="33.140625" style="100" customWidth="1"/>
    <col min="1020" max="1020" width="8.7109375" style="100" customWidth="1"/>
    <col min="1021" max="1021" width="20.7109375" style="100" customWidth="1"/>
    <col min="1022" max="1022" width="10.5703125" style="100" customWidth="1"/>
    <col min="1023" max="1023" width="13.85546875" style="100" customWidth="1"/>
    <col min="1024" max="1274" width="9.140625" style="100"/>
    <col min="1275" max="1275" width="33.140625" style="100" customWidth="1"/>
    <col min="1276" max="1276" width="8.7109375" style="100" customWidth="1"/>
    <col min="1277" max="1277" width="20.7109375" style="100" customWidth="1"/>
    <col min="1278" max="1278" width="10.5703125" style="100" customWidth="1"/>
    <col min="1279" max="1279" width="13.85546875" style="100" customWidth="1"/>
    <col min="1280" max="1530" width="9.140625" style="100"/>
    <col min="1531" max="1531" width="33.140625" style="100" customWidth="1"/>
    <col min="1532" max="1532" width="8.7109375" style="100" customWidth="1"/>
    <col min="1533" max="1533" width="20.7109375" style="100" customWidth="1"/>
    <col min="1534" max="1534" width="10.5703125" style="100" customWidth="1"/>
    <col min="1535" max="1535" width="13.85546875" style="100" customWidth="1"/>
    <col min="1536" max="1786" width="9.140625" style="100"/>
    <col min="1787" max="1787" width="33.140625" style="100" customWidth="1"/>
    <col min="1788" max="1788" width="8.7109375" style="100" customWidth="1"/>
    <col min="1789" max="1789" width="20.7109375" style="100" customWidth="1"/>
    <col min="1790" max="1790" width="10.5703125" style="100" customWidth="1"/>
    <col min="1791" max="1791" width="13.85546875" style="100" customWidth="1"/>
    <col min="1792" max="2042" width="9.140625" style="100"/>
    <col min="2043" max="2043" width="33.140625" style="100" customWidth="1"/>
    <col min="2044" max="2044" width="8.7109375" style="100" customWidth="1"/>
    <col min="2045" max="2045" width="20.7109375" style="100" customWidth="1"/>
    <col min="2046" max="2046" width="10.5703125" style="100" customWidth="1"/>
    <col min="2047" max="2047" width="13.85546875" style="100" customWidth="1"/>
    <col min="2048" max="2298" width="9.140625" style="100"/>
    <col min="2299" max="2299" width="33.140625" style="100" customWidth="1"/>
    <col min="2300" max="2300" width="8.7109375" style="100" customWidth="1"/>
    <col min="2301" max="2301" width="20.7109375" style="100" customWidth="1"/>
    <col min="2302" max="2302" width="10.5703125" style="100" customWidth="1"/>
    <col min="2303" max="2303" width="13.85546875" style="100" customWidth="1"/>
    <col min="2304" max="2554" width="9.140625" style="100"/>
    <col min="2555" max="2555" width="33.140625" style="100" customWidth="1"/>
    <col min="2556" max="2556" width="8.7109375" style="100" customWidth="1"/>
    <col min="2557" max="2557" width="20.7109375" style="100" customWidth="1"/>
    <col min="2558" max="2558" width="10.5703125" style="100" customWidth="1"/>
    <col min="2559" max="2559" width="13.85546875" style="100" customWidth="1"/>
    <col min="2560" max="2810" width="9.140625" style="100"/>
    <col min="2811" max="2811" width="33.140625" style="100" customWidth="1"/>
    <col min="2812" max="2812" width="8.7109375" style="100" customWidth="1"/>
    <col min="2813" max="2813" width="20.7109375" style="100" customWidth="1"/>
    <col min="2814" max="2814" width="10.5703125" style="100" customWidth="1"/>
    <col min="2815" max="2815" width="13.85546875" style="100" customWidth="1"/>
    <col min="2816" max="3066" width="9.140625" style="100"/>
    <col min="3067" max="3067" width="33.140625" style="100" customWidth="1"/>
    <col min="3068" max="3068" width="8.7109375" style="100" customWidth="1"/>
    <col min="3069" max="3069" width="20.7109375" style="100" customWidth="1"/>
    <col min="3070" max="3070" width="10.5703125" style="100" customWidth="1"/>
    <col min="3071" max="3071" width="13.85546875" style="100" customWidth="1"/>
    <col min="3072" max="3322" width="9.140625" style="100"/>
    <col min="3323" max="3323" width="33.140625" style="100" customWidth="1"/>
    <col min="3324" max="3324" width="8.7109375" style="100" customWidth="1"/>
    <col min="3325" max="3325" width="20.7109375" style="100" customWidth="1"/>
    <col min="3326" max="3326" width="10.5703125" style="100" customWidth="1"/>
    <col min="3327" max="3327" width="13.85546875" style="100" customWidth="1"/>
    <col min="3328" max="3578" width="9.140625" style="100"/>
    <col min="3579" max="3579" width="33.140625" style="100" customWidth="1"/>
    <col min="3580" max="3580" width="8.7109375" style="100" customWidth="1"/>
    <col min="3581" max="3581" width="20.7109375" style="100" customWidth="1"/>
    <col min="3582" max="3582" width="10.5703125" style="100" customWidth="1"/>
    <col min="3583" max="3583" width="13.85546875" style="100" customWidth="1"/>
    <col min="3584" max="3834" width="9.140625" style="100"/>
    <col min="3835" max="3835" width="33.140625" style="100" customWidth="1"/>
    <col min="3836" max="3836" width="8.7109375" style="100" customWidth="1"/>
    <col min="3837" max="3837" width="20.7109375" style="100" customWidth="1"/>
    <col min="3838" max="3838" width="10.5703125" style="100" customWidth="1"/>
    <col min="3839" max="3839" width="13.85546875" style="100" customWidth="1"/>
    <col min="3840" max="4090" width="9.140625" style="100"/>
    <col min="4091" max="4091" width="33.140625" style="100" customWidth="1"/>
    <col min="4092" max="4092" width="8.7109375" style="100" customWidth="1"/>
    <col min="4093" max="4093" width="20.7109375" style="100" customWidth="1"/>
    <col min="4094" max="4094" width="10.5703125" style="100" customWidth="1"/>
    <col min="4095" max="4095" width="13.85546875" style="100" customWidth="1"/>
    <col min="4096" max="4346" width="9.140625" style="100"/>
    <col min="4347" max="4347" width="33.140625" style="100" customWidth="1"/>
    <col min="4348" max="4348" width="8.7109375" style="100" customWidth="1"/>
    <col min="4349" max="4349" width="20.7109375" style="100" customWidth="1"/>
    <col min="4350" max="4350" width="10.5703125" style="100" customWidth="1"/>
    <col min="4351" max="4351" width="13.85546875" style="100" customWidth="1"/>
    <col min="4352" max="4602" width="9.140625" style="100"/>
    <col min="4603" max="4603" width="33.140625" style="100" customWidth="1"/>
    <col min="4604" max="4604" width="8.7109375" style="100" customWidth="1"/>
    <col min="4605" max="4605" width="20.7109375" style="100" customWidth="1"/>
    <col min="4606" max="4606" width="10.5703125" style="100" customWidth="1"/>
    <col min="4607" max="4607" width="13.85546875" style="100" customWidth="1"/>
    <col min="4608" max="4858" width="9.140625" style="100"/>
    <col min="4859" max="4859" width="33.140625" style="100" customWidth="1"/>
    <col min="4860" max="4860" width="8.7109375" style="100" customWidth="1"/>
    <col min="4861" max="4861" width="20.7109375" style="100" customWidth="1"/>
    <col min="4862" max="4862" width="10.5703125" style="100" customWidth="1"/>
    <col min="4863" max="4863" width="13.85546875" style="100" customWidth="1"/>
    <col min="4864" max="5114" width="9.140625" style="100"/>
    <col min="5115" max="5115" width="33.140625" style="100" customWidth="1"/>
    <col min="5116" max="5116" width="8.7109375" style="100" customWidth="1"/>
    <col min="5117" max="5117" width="20.7109375" style="100" customWidth="1"/>
    <col min="5118" max="5118" width="10.5703125" style="100" customWidth="1"/>
    <col min="5119" max="5119" width="13.85546875" style="100" customWidth="1"/>
    <col min="5120" max="5370" width="9.140625" style="100"/>
    <col min="5371" max="5371" width="33.140625" style="100" customWidth="1"/>
    <col min="5372" max="5372" width="8.7109375" style="100" customWidth="1"/>
    <col min="5373" max="5373" width="20.7109375" style="100" customWidth="1"/>
    <col min="5374" max="5374" width="10.5703125" style="100" customWidth="1"/>
    <col min="5375" max="5375" width="13.85546875" style="100" customWidth="1"/>
    <col min="5376" max="5626" width="9.140625" style="100"/>
    <col min="5627" max="5627" width="33.140625" style="100" customWidth="1"/>
    <col min="5628" max="5628" width="8.7109375" style="100" customWidth="1"/>
    <col min="5629" max="5629" width="20.7109375" style="100" customWidth="1"/>
    <col min="5630" max="5630" width="10.5703125" style="100" customWidth="1"/>
    <col min="5631" max="5631" width="13.85546875" style="100" customWidth="1"/>
    <col min="5632" max="5882" width="9.140625" style="100"/>
    <col min="5883" max="5883" width="33.140625" style="100" customWidth="1"/>
    <col min="5884" max="5884" width="8.7109375" style="100" customWidth="1"/>
    <col min="5885" max="5885" width="20.7109375" style="100" customWidth="1"/>
    <col min="5886" max="5886" width="10.5703125" style="100" customWidth="1"/>
    <col min="5887" max="5887" width="13.85546875" style="100" customWidth="1"/>
    <col min="5888" max="6138" width="9.140625" style="100"/>
    <col min="6139" max="6139" width="33.140625" style="100" customWidth="1"/>
    <col min="6140" max="6140" width="8.7109375" style="100" customWidth="1"/>
    <col min="6141" max="6141" width="20.7109375" style="100" customWidth="1"/>
    <col min="6142" max="6142" width="10.5703125" style="100" customWidth="1"/>
    <col min="6143" max="6143" width="13.85546875" style="100" customWidth="1"/>
    <col min="6144" max="6394" width="9.140625" style="100"/>
    <col min="6395" max="6395" width="33.140625" style="100" customWidth="1"/>
    <col min="6396" max="6396" width="8.7109375" style="100" customWidth="1"/>
    <col min="6397" max="6397" width="20.7109375" style="100" customWidth="1"/>
    <col min="6398" max="6398" width="10.5703125" style="100" customWidth="1"/>
    <col min="6399" max="6399" width="13.85546875" style="100" customWidth="1"/>
    <col min="6400" max="6650" width="9.140625" style="100"/>
    <col min="6651" max="6651" width="33.140625" style="100" customWidth="1"/>
    <col min="6652" max="6652" width="8.7109375" style="100" customWidth="1"/>
    <col min="6653" max="6653" width="20.7109375" style="100" customWidth="1"/>
    <col min="6654" max="6654" width="10.5703125" style="100" customWidth="1"/>
    <col min="6655" max="6655" width="13.85546875" style="100" customWidth="1"/>
    <col min="6656" max="6906" width="9.140625" style="100"/>
    <col min="6907" max="6907" width="33.140625" style="100" customWidth="1"/>
    <col min="6908" max="6908" width="8.7109375" style="100" customWidth="1"/>
    <col min="6909" max="6909" width="20.7109375" style="100" customWidth="1"/>
    <col min="6910" max="6910" width="10.5703125" style="100" customWidth="1"/>
    <col min="6911" max="6911" width="13.85546875" style="100" customWidth="1"/>
    <col min="6912" max="7162" width="9.140625" style="100"/>
    <col min="7163" max="7163" width="33.140625" style="100" customWidth="1"/>
    <col min="7164" max="7164" width="8.7109375" style="100" customWidth="1"/>
    <col min="7165" max="7165" width="20.7109375" style="100" customWidth="1"/>
    <col min="7166" max="7166" width="10.5703125" style="100" customWidth="1"/>
    <col min="7167" max="7167" width="13.85546875" style="100" customWidth="1"/>
    <col min="7168" max="7418" width="9.140625" style="100"/>
    <col min="7419" max="7419" width="33.140625" style="100" customWidth="1"/>
    <col min="7420" max="7420" width="8.7109375" style="100" customWidth="1"/>
    <col min="7421" max="7421" width="20.7109375" style="100" customWidth="1"/>
    <col min="7422" max="7422" width="10.5703125" style="100" customWidth="1"/>
    <col min="7423" max="7423" width="13.85546875" style="100" customWidth="1"/>
    <col min="7424" max="7674" width="9.140625" style="100"/>
    <col min="7675" max="7675" width="33.140625" style="100" customWidth="1"/>
    <col min="7676" max="7676" width="8.7109375" style="100" customWidth="1"/>
    <col min="7677" max="7677" width="20.7109375" style="100" customWidth="1"/>
    <col min="7678" max="7678" width="10.5703125" style="100" customWidth="1"/>
    <col min="7679" max="7679" width="13.85546875" style="100" customWidth="1"/>
    <col min="7680" max="7930" width="9.140625" style="100"/>
    <col min="7931" max="7931" width="33.140625" style="100" customWidth="1"/>
    <col min="7932" max="7932" width="8.7109375" style="100" customWidth="1"/>
    <col min="7933" max="7933" width="20.7109375" style="100" customWidth="1"/>
    <col min="7934" max="7934" width="10.5703125" style="100" customWidth="1"/>
    <col min="7935" max="7935" width="13.85546875" style="100" customWidth="1"/>
    <col min="7936" max="8186" width="9.140625" style="100"/>
    <col min="8187" max="8187" width="33.140625" style="100" customWidth="1"/>
    <col min="8188" max="8188" width="8.7109375" style="100" customWidth="1"/>
    <col min="8189" max="8189" width="20.7109375" style="100" customWidth="1"/>
    <col min="8190" max="8190" width="10.5703125" style="100" customWidth="1"/>
    <col min="8191" max="8191" width="13.85546875" style="100" customWidth="1"/>
    <col min="8192" max="8442" width="9.140625" style="100"/>
    <col min="8443" max="8443" width="33.140625" style="100" customWidth="1"/>
    <col min="8444" max="8444" width="8.7109375" style="100" customWidth="1"/>
    <col min="8445" max="8445" width="20.7109375" style="100" customWidth="1"/>
    <col min="8446" max="8446" width="10.5703125" style="100" customWidth="1"/>
    <col min="8447" max="8447" width="13.85546875" style="100" customWidth="1"/>
    <col min="8448" max="8698" width="9.140625" style="100"/>
    <col min="8699" max="8699" width="33.140625" style="100" customWidth="1"/>
    <col min="8700" max="8700" width="8.7109375" style="100" customWidth="1"/>
    <col min="8701" max="8701" width="20.7109375" style="100" customWidth="1"/>
    <col min="8702" max="8702" width="10.5703125" style="100" customWidth="1"/>
    <col min="8703" max="8703" width="13.85546875" style="100" customWidth="1"/>
    <col min="8704" max="8954" width="9.140625" style="100"/>
    <col min="8955" max="8955" width="33.140625" style="100" customWidth="1"/>
    <col min="8956" max="8956" width="8.7109375" style="100" customWidth="1"/>
    <col min="8957" max="8957" width="20.7109375" style="100" customWidth="1"/>
    <col min="8958" max="8958" width="10.5703125" style="100" customWidth="1"/>
    <col min="8959" max="8959" width="13.85546875" style="100" customWidth="1"/>
    <col min="8960" max="9210" width="9.140625" style="100"/>
    <col min="9211" max="9211" width="33.140625" style="100" customWidth="1"/>
    <col min="9212" max="9212" width="8.7109375" style="100" customWidth="1"/>
    <col min="9213" max="9213" width="20.7109375" style="100" customWidth="1"/>
    <col min="9214" max="9214" width="10.5703125" style="100" customWidth="1"/>
    <col min="9215" max="9215" width="13.85546875" style="100" customWidth="1"/>
    <col min="9216" max="9466" width="9.140625" style="100"/>
    <col min="9467" max="9467" width="33.140625" style="100" customWidth="1"/>
    <col min="9468" max="9468" width="8.7109375" style="100" customWidth="1"/>
    <col min="9469" max="9469" width="20.7109375" style="100" customWidth="1"/>
    <col min="9470" max="9470" width="10.5703125" style="100" customWidth="1"/>
    <col min="9471" max="9471" width="13.85546875" style="100" customWidth="1"/>
    <col min="9472" max="9722" width="9.140625" style="100"/>
    <col min="9723" max="9723" width="33.140625" style="100" customWidth="1"/>
    <col min="9724" max="9724" width="8.7109375" style="100" customWidth="1"/>
    <col min="9725" max="9725" width="20.7109375" style="100" customWidth="1"/>
    <col min="9726" max="9726" width="10.5703125" style="100" customWidth="1"/>
    <col min="9727" max="9727" width="13.85546875" style="100" customWidth="1"/>
    <col min="9728" max="9978" width="9.140625" style="100"/>
    <col min="9979" max="9979" width="33.140625" style="100" customWidth="1"/>
    <col min="9980" max="9980" width="8.7109375" style="100" customWidth="1"/>
    <col min="9981" max="9981" width="20.7109375" style="100" customWidth="1"/>
    <col min="9982" max="9982" width="10.5703125" style="100" customWidth="1"/>
    <col min="9983" max="9983" width="13.85546875" style="100" customWidth="1"/>
    <col min="9984" max="10234" width="9.140625" style="100"/>
    <col min="10235" max="10235" width="33.140625" style="100" customWidth="1"/>
    <col min="10236" max="10236" width="8.7109375" style="100" customWidth="1"/>
    <col min="10237" max="10237" width="20.7109375" style="100" customWidth="1"/>
    <col min="10238" max="10238" width="10.5703125" style="100" customWidth="1"/>
    <col min="10239" max="10239" width="13.85546875" style="100" customWidth="1"/>
    <col min="10240" max="10490" width="9.140625" style="100"/>
    <col min="10491" max="10491" width="33.140625" style="100" customWidth="1"/>
    <col min="10492" max="10492" width="8.7109375" style="100" customWidth="1"/>
    <col min="10493" max="10493" width="20.7109375" style="100" customWidth="1"/>
    <col min="10494" max="10494" width="10.5703125" style="100" customWidth="1"/>
    <col min="10495" max="10495" width="13.85546875" style="100" customWidth="1"/>
    <col min="10496" max="10746" width="9.140625" style="100"/>
    <col min="10747" max="10747" width="33.140625" style="100" customWidth="1"/>
    <col min="10748" max="10748" width="8.7109375" style="100" customWidth="1"/>
    <col min="10749" max="10749" width="20.7109375" style="100" customWidth="1"/>
    <col min="10750" max="10750" width="10.5703125" style="100" customWidth="1"/>
    <col min="10751" max="10751" width="13.85546875" style="100" customWidth="1"/>
    <col min="10752" max="11002" width="9.140625" style="100"/>
    <col min="11003" max="11003" width="33.140625" style="100" customWidth="1"/>
    <col min="11004" max="11004" width="8.7109375" style="100" customWidth="1"/>
    <col min="11005" max="11005" width="20.7109375" style="100" customWidth="1"/>
    <col min="11006" max="11006" width="10.5703125" style="100" customWidth="1"/>
    <col min="11007" max="11007" width="13.85546875" style="100" customWidth="1"/>
    <col min="11008" max="11258" width="9.140625" style="100"/>
    <col min="11259" max="11259" width="33.140625" style="100" customWidth="1"/>
    <col min="11260" max="11260" width="8.7109375" style="100" customWidth="1"/>
    <col min="11261" max="11261" width="20.7109375" style="100" customWidth="1"/>
    <col min="11262" max="11262" width="10.5703125" style="100" customWidth="1"/>
    <col min="11263" max="11263" width="13.85546875" style="100" customWidth="1"/>
    <col min="11264" max="11514" width="9.140625" style="100"/>
    <col min="11515" max="11515" width="33.140625" style="100" customWidth="1"/>
    <col min="11516" max="11516" width="8.7109375" style="100" customWidth="1"/>
    <col min="11517" max="11517" width="20.7109375" style="100" customWidth="1"/>
    <col min="11518" max="11518" width="10.5703125" style="100" customWidth="1"/>
    <col min="11519" max="11519" width="13.85546875" style="100" customWidth="1"/>
    <col min="11520" max="11770" width="9.140625" style="100"/>
    <col min="11771" max="11771" width="33.140625" style="100" customWidth="1"/>
    <col min="11772" max="11772" width="8.7109375" style="100" customWidth="1"/>
    <col min="11773" max="11773" width="20.7109375" style="100" customWidth="1"/>
    <col min="11774" max="11774" width="10.5703125" style="100" customWidth="1"/>
    <col min="11775" max="11775" width="13.85546875" style="100" customWidth="1"/>
    <col min="11776" max="12026" width="9.140625" style="100"/>
    <col min="12027" max="12027" width="33.140625" style="100" customWidth="1"/>
    <col min="12028" max="12028" width="8.7109375" style="100" customWidth="1"/>
    <col min="12029" max="12029" width="20.7109375" style="100" customWidth="1"/>
    <col min="12030" max="12030" width="10.5703125" style="100" customWidth="1"/>
    <col min="12031" max="12031" width="13.85546875" style="100" customWidth="1"/>
    <col min="12032" max="12282" width="9.140625" style="100"/>
    <col min="12283" max="12283" width="33.140625" style="100" customWidth="1"/>
    <col min="12284" max="12284" width="8.7109375" style="100" customWidth="1"/>
    <col min="12285" max="12285" width="20.7109375" style="100" customWidth="1"/>
    <col min="12286" max="12286" width="10.5703125" style="100" customWidth="1"/>
    <col min="12287" max="12287" width="13.85546875" style="100" customWidth="1"/>
    <col min="12288" max="12538" width="9.140625" style="100"/>
    <col min="12539" max="12539" width="33.140625" style="100" customWidth="1"/>
    <col min="12540" max="12540" width="8.7109375" style="100" customWidth="1"/>
    <col min="12541" max="12541" width="20.7109375" style="100" customWidth="1"/>
    <col min="12542" max="12542" width="10.5703125" style="100" customWidth="1"/>
    <col min="12543" max="12543" width="13.85546875" style="100" customWidth="1"/>
    <col min="12544" max="12794" width="9.140625" style="100"/>
    <col min="12795" max="12795" width="33.140625" style="100" customWidth="1"/>
    <col min="12796" max="12796" width="8.7109375" style="100" customWidth="1"/>
    <col min="12797" max="12797" width="20.7109375" style="100" customWidth="1"/>
    <col min="12798" max="12798" width="10.5703125" style="100" customWidth="1"/>
    <col min="12799" max="12799" width="13.85546875" style="100" customWidth="1"/>
    <col min="12800" max="13050" width="9.140625" style="100"/>
    <col min="13051" max="13051" width="33.140625" style="100" customWidth="1"/>
    <col min="13052" max="13052" width="8.7109375" style="100" customWidth="1"/>
    <col min="13053" max="13053" width="20.7109375" style="100" customWidth="1"/>
    <col min="13054" max="13054" width="10.5703125" style="100" customWidth="1"/>
    <col min="13055" max="13055" width="13.85546875" style="100" customWidth="1"/>
    <col min="13056" max="13306" width="9.140625" style="100"/>
    <col min="13307" max="13307" width="33.140625" style="100" customWidth="1"/>
    <col min="13308" max="13308" width="8.7109375" style="100" customWidth="1"/>
    <col min="13309" max="13309" width="20.7109375" style="100" customWidth="1"/>
    <col min="13310" max="13310" width="10.5703125" style="100" customWidth="1"/>
    <col min="13311" max="13311" width="13.85546875" style="100" customWidth="1"/>
    <col min="13312" max="13562" width="9.140625" style="100"/>
    <col min="13563" max="13563" width="33.140625" style="100" customWidth="1"/>
    <col min="13564" max="13564" width="8.7109375" style="100" customWidth="1"/>
    <col min="13565" max="13565" width="20.7109375" style="100" customWidth="1"/>
    <col min="13566" max="13566" width="10.5703125" style="100" customWidth="1"/>
    <col min="13567" max="13567" width="13.85546875" style="100" customWidth="1"/>
    <col min="13568" max="13818" width="9.140625" style="100"/>
    <col min="13819" max="13819" width="33.140625" style="100" customWidth="1"/>
    <col min="13820" max="13820" width="8.7109375" style="100" customWidth="1"/>
    <col min="13821" max="13821" width="20.7109375" style="100" customWidth="1"/>
    <col min="13822" max="13822" width="10.5703125" style="100" customWidth="1"/>
    <col min="13823" max="13823" width="13.85546875" style="100" customWidth="1"/>
    <col min="13824" max="14074" width="9.140625" style="100"/>
    <col min="14075" max="14075" width="33.140625" style="100" customWidth="1"/>
    <col min="14076" max="14076" width="8.7109375" style="100" customWidth="1"/>
    <col min="14077" max="14077" width="20.7109375" style="100" customWidth="1"/>
    <col min="14078" max="14078" width="10.5703125" style="100" customWidth="1"/>
    <col min="14079" max="14079" width="13.85546875" style="100" customWidth="1"/>
    <col min="14080" max="14330" width="9.140625" style="100"/>
    <col min="14331" max="14331" width="33.140625" style="100" customWidth="1"/>
    <col min="14332" max="14332" width="8.7109375" style="100" customWidth="1"/>
    <col min="14333" max="14333" width="20.7109375" style="100" customWidth="1"/>
    <col min="14334" max="14334" width="10.5703125" style="100" customWidth="1"/>
    <col min="14335" max="14335" width="13.85546875" style="100" customWidth="1"/>
    <col min="14336" max="14586" width="9.140625" style="100"/>
    <col min="14587" max="14587" width="33.140625" style="100" customWidth="1"/>
    <col min="14588" max="14588" width="8.7109375" style="100" customWidth="1"/>
    <col min="14589" max="14589" width="20.7109375" style="100" customWidth="1"/>
    <col min="14590" max="14590" width="10.5703125" style="100" customWidth="1"/>
    <col min="14591" max="14591" width="13.85546875" style="100" customWidth="1"/>
    <col min="14592" max="14842" width="9.140625" style="100"/>
    <col min="14843" max="14843" width="33.140625" style="100" customWidth="1"/>
    <col min="14844" max="14844" width="8.7109375" style="100" customWidth="1"/>
    <col min="14845" max="14845" width="20.7109375" style="100" customWidth="1"/>
    <col min="14846" max="14846" width="10.5703125" style="100" customWidth="1"/>
    <col min="14847" max="14847" width="13.85546875" style="100" customWidth="1"/>
    <col min="14848" max="15098" width="9.140625" style="100"/>
    <col min="15099" max="15099" width="33.140625" style="100" customWidth="1"/>
    <col min="15100" max="15100" width="8.7109375" style="100" customWidth="1"/>
    <col min="15101" max="15101" width="20.7109375" style="100" customWidth="1"/>
    <col min="15102" max="15102" width="10.5703125" style="100" customWidth="1"/>
    <col min="15103" max="15103" width="13.85546875" style="100" customWidth="1"/>
    <col min="15104" max="15354" width="9.140625" style="100"/>
    <col min="15355" max="15355" width="33.140625" style="100" customWidth="1"/>
    <col min="15356" max="15356" width="8.7109375" style="100" customWidth="1"/>
    <col min="15357" max="15357" width="20.7109375" style="100" customWidth="1"/>
    <col min="15358" max="15358" width="10.5703125" style="100" customWidth="1"/>
    <col min="15359" max="15359" width="13.85546875" style="100" customWidth="1"/>
    <col min="15360" max="15610" width="9.140625" style="100"/>
    <col min="15611" max="15611" width="33.140625" style="100" customWidth="1"/>
    <col min="15612" max="15612" width="8.7109375" style="100" customWidth="1"/>
    <col min="15613" max="15613" width="20.7109375" style="100" customWidth="1"/>
    <col min="15614" max="15614" width="10.5703125" style="100" customWidth="1"/>
    <col min="15615" max="15615" width="13.85546875" style="100" customWidth="1"/>
    <col min="15616" max="15866" width="9.140625" style="100"/>
    <col min="15867" max="15867" width="33.140625" style="100" customWidth="1"/>
    <col min="15868" max="15868" width="8.7109375" style="100" customWidth="1"/>
    <col min="15869" max="15869" width="20.7109375" style="100" customWidth="1"/>
    <col min="15870" max="15870" width="10.5703125" style="100" customWidth="1"/>
    <col min="15871" max="15871" width="13.85546875" style="100" customWidth="1"/>
    <col min="15872" max="16122" width="9.140625" style="100"/>
    <col min="16123" max="16123" width="33.140625" style="100" customWidth="1"/>
    <col min="16124" max="16124" width="8.7109375" style="100" customWidth="1"/>
    <col min="16125" max="16125" width="20.7109375" style="100" customWidth="1"/>
    <col min="16126" max="16126" width="10.5703125" style="100" customWidth="1"/>
    <col min="16127" max="16127" width="13.85546875" style="100" customWidth="1"/>
    <col min="16128" max="16384" width="9.140625" style="100"/>
  </cols>
  <sheetData>
    <row r="1" spans="1:5" ht="54" customHeight="1" x14ac:dyDescent="0.2">
      <c r="A1" s="293"/>
      <c r="B1" s="104"/>
      <c r="C1" s="494" t="s">
        <v>2587</v>
      </c>
      <c r="D1" s="494"/>
      <c r="E1" s="494"/>
    </row>
    <row r="2" spans="1:5" ht="63.75" customHeight="1" x14ac:dyDescent="0.2">
      <c r="A2" s="495" t="s">
        <v>540</v>
      </c>
      <c r="B2" s="495"/>
      <c r="C2" s="495"/>
      <c r="D2" s="495"/>
      <c r="E2" s="495"/>
    </row>
    <row r="3" spans="1:5" ht="71.25" customHeight="1" x14ac:dyDescent="0.2">
      <c r="A3" s="493" t="s">
        <v>2574</v>
      </c>
      <c r="B3" s="493"/>
      <c r="C3" s="493"/>
      <c r="D3" s="493"/>
      <c r="E3" s="493"/>
    </row>
    <row r="4" spans="1:5" ht="48" x14ac:dyDescent="0.2">
      <c r="A4" s="133" t="s">
        <v>425</v>
      </c>
      <c r="B4" s="134" t="s">
        <v>184</v>
      </c>
      <c r="C4" s="135" t="s">
        <v>185</v>
      </c>
      <c r="D4" s="291" t="s">
        <v>2575</v>
      </c>
      <c r="E4" s="144" t="s">
        <v>2343</v>
      </c>
    </row>
    <row r="5" spans="1:5" ht="15.75" x14ac:dyDescent="0.2">
      <c r="A5" s="496" t="s">
        <v>149</v>
      </c>
      <c r="B5" s="136">
        <v>1</v>
      </c>
      <c r="C5" s="137">
        <v>162105</v>
      </c>
      <c r="D5" s="292">
        <v>0.15</v>
      </c>
      <c r="E5" s="145">
        <v>164658.15</v>
      </c>
    </row>
    <row r="6" spans="1:5" ht="15.75" x14ac:dyDescent="0.2">
      <c r="A6" s="497"/>
      <c r="B6" s="136">
        <v>2</v>
      </c>
      <c r="C6" s="137">
        <v>173690</v>
      </c>
      <c r="D6" s="292">
        <v>0.3</v>
      </c>
      <c r="E6" s="145">
        <v>179161.24</v>
      </c>
    </row>
    <row r="7" spans="1:5" ht="15.75" x14ac:dyDescent="0.2">
      <c r="A7" s="496" t="s">
        <v>1178</v>
      </c>
      <c r="B7" s="136">
        <v>3</v>
      </c>
      <c r="C7" s="137">
        <v>123231</v>
      </c>
      <c r="D7" s="292">
        <v>0.3</v>
      </c>
      <c r="E7" s="145">
        <v>127112.78</v>
      </c>
    </row>
    <row r="8" spans="1:5" ht="15.75" x14ac:dyDescent="0.2">
      <c r="A8" s="497"/>
      <c r="B8" s="136">
        <v>4</v>
      </c>
      <c r="C8" s="137">
        <v>186119</v>
      </c>
      <c r="D8" s="292">
        <v>0.3</v>
      </c>
      <c r="E8" s="145">
        <v>191981.75</v>
      </c>
    </row>
    <row r="9" spans="1:5" ht="15.75" x14ac:dyDescent="0.2">
      <c r="A9" s="139" t="s">
        <v>1179</v>
      </c>
      <c r="B9" s="136">
        <v>5</v>
      </c>
      <c r="C9" s="137">
        <v>129966</v>
      </c>
      <c r="D9" s="292">
        <v>0.15</v>
      </c>
      <c r="E9" s="145">
        <v>132012.96</v>
      </c>
    </row>
    <row r="10" spans="1:5" ht="15.75" x14ac:dyDescent="0.2">
      <c r="A10" s="496" t="s">
        <v>428</v>
      </c>
      <c r="B10" s="138">
        <v>6</v>
      </c>
      <c r="C10" s="140">
        <v>144696</v>
      </c>
      <c r="D10" s="292">
        <v>0.3</v>
      </c>
      <c r="E10" s="145">
        <v>149253.92000000001</v>
      </c>
    </row>
    <row r="11" spans="1:5" ht="15.75" x14ac:dyDescent="0.2">
      <c r="A11" s="497"/>
      <c r="B11" s="138">
        <v>7</v>
      </c>
      <c r="C11" s="140">
        <v>435676</v>
      </c>
      <c r="D11" s="292">
        <v>0.15</v>
      </c>
      <c r="E11" s="145">
        <v>442537.9</v>
      </c>
    </row>
    <row r="12" spans="1:5" ht="31.5" x14ac:dyDescent="0.2">
      <c r="A12" s="141" t="s">
        <v>621</v>
      </c>
      <c r="B12" s="138">
        <v>8</v>
      </c>
      <c r="C12" s="137">
        <v>248435</v>
      </c>
      <c r="D12" s="292">
        <v>0.45</v>
      </c>
      <c r="E12" s="145">
        <v>260173.55</v>
      </c>
    </row>
    <row r="13" spans="1:5" ht="15.75" x14ac:dyDescent="0.2">
      <c r="A13" s="141" t="s">
        <v>1180</v>
      </c>
      <c r="B13" s="136">
        <v>9</v>
      </c>
      <c r="C13" s="140">
        <v>97679</v>
      </c>
      <c r="D13" s="292">
        <v>0.3</v>
      </c>
      <c r="E13" s="145">
        <v>100755.89</v>
      </c>
    </row>
    <row r="14" spans="1:5" ht="15.75" x14ac:dyDescent="0.2">
      <c r="A14" s="492" t="s">
        <v>1181</v>
      </c>
      <c r="B14" s="142">
        <v>10</v>
      </c>
      <c r="C14" s="137">
        <v>507369</v>
      </c>
      <c r="D14" s="292">
        <v>0.45</v>
      </c>
      <c r="E14" s="145">
        <v>531342.18999999994</v>
      </c>
    </row>
    <row r="15" spans="1:5" ht="15.75" x14ac:dyDescent="0.25">
      <c r="A15" s="492"/>
      <c r="B15" s="143">
        <v>11</v>
      </c>
      <c r="C15" s="137">
        <v>1517854</v>
      </c>
      <c r="D15" s="292">
        <v>0.3</v>
      </c>
      <c r="E15" s="145">
        <v>1565666.4</v>
      </c>
    </row>
    <row r="16" spans="1:5" ht="15.75" x14ac:dyDescent="0.2">
      <c r="A16" s="492" t="s">
        <v>631</v>
      </c>
      <c r="B16" s="136">
        <v>12</v>
      </c>
      <c r="C16" s="137">
        <v>157300</v>
      </c>
      <c r="D16" s="292">
        <v>0.3</v>
      </c>
      <c r="E16" s="145">
        <v>162254.95000000001</v>
      </c>
    </row>
    <row r="17" spans="1:5" ht="15.75" x14ac:dyDescent="0.2">
      <c r="A17" s="492"/>
      <c r="B17" s="136">
        <v>13</v>
      </c>
      <c r="C17" s="137">
        <v>241904</v>
      </c>
      <c r="D17" s="292">
        <v>0.15</v>
      </c>
      <c r="E17" s="145">
        <v>245713.99</v>
      </c>
    </row>
    <row r="18" spans="1:5" ht="15.75" x14ac:dyDescent="0.2">
      <c r="A18" s="492"/>
      <c r="B18" s="136">
        <v>14</v>
      </c>
      <c r="C18" s="140">
        <v>155229</v>
      </c>
      <c r="D18" s="292">
        <v>0.15</v>
      </c>
      <c r="E18" s="145">
        <v>157673.85999999999</v>
      </c>
    </row>
    <row r="19" spans="1:5" ht="15.75" x14ac:dyDescent="0.2">
      <c r="A19" s="492"/>
      <c r="B19" s="136">
        <v>15</v>
      </c>
      <c r="C19" s="137">
        <v>223119</v>
      </c>
      <c r="D19" s="292">
        <v>0.15</v>
      </c>
      <c r="E19" s="145">
        <v>226633.12</v>
      </c>
    </row>
    <row r="20" spans="1:5" ht="15.75" x14ac:dyDescent="0.2">
      <c r="A20" s="492"/>
      <c r="B20" s="136">
        <v>16</v>
      </c>
      <c r="C20" s="140">
        <v>281752</v>
      </c>
      <c r="D20" s="292">
        <v>0.3</v>
      </c>
      <c r="E20" s="145">
        <v>290627.19</v>
      </c>
    </row>
    <row r="21" spans="1:5" ht="15.75" x14ac:dyDescent="0.2">
      <c r="A21" s="492"/>
      <c r="B21" s="136">
        <v>17</v>
      </c>
      <c r="C21" s="140">
        <v>382846</v>
      </c>
      <c r="D21" s="292">
        <v>0.3</v>
      </c>
      <c r="E21" s="145">
        <v>394905.65</v>
      </c>
    </row>
    <row r="22" spans="1:5" ht="15.75" x14ac:dyDescent="0.2">
      <c r="A22" s="492" t="s">
        <v>440</v>
      </c>
      <c r="B22" s="142">
        <v>18</v>
      </c>
      <c r="C22" s="137">
        <v>242943</v>
      </c>
      <c r="D22" s="292">
        <v>0.15</v>
      </c>
      <c r="E22" s="145">
        <v>246769.35</v>
      </c>
    </row>
    <row r="23" spans="1:5" ht="15.75" x14ac:dyDescent="0.25">
      <c r="A23" s="492"/>
      <c r="B23" s="143">
        <v>19</v>
      </c>
      <c r="C23" s="137">
        <v>354925</v>
      </c>
      <c r="D23" s="292">
        <v>0.15</v>
      </c>
      <c r="E23" s="145">
        <v>360515.07</v>
      </c>
    </row>
    <row r="24" spans="1:5" ht="15.75" x14ac:dyDescent="0.2">
      <c r="A24" s="492" t="s">
        <v>429</v>
      </c>
      <c r="B24" s="138">
        <v>20</v>
      </c>
      <c r="C24" s="137">
        <v>123304</v>
      </c>
      <c r="D24" s="292">
        <v>0.3</v>
      </c>
      <c r="E24" s="145">
        <v>127188.08</v>
      </c>
    </row>
    <row r="25" spans="1:5" ht="15.75" x14ac:dyDescent="0.2">
      <c r="A25" s="492"/>
      <c r="B25" s="138">
        <v>21</v>
      </c>
      <c r="C25" s="137">
        <v>94182</v>
      </c>
      <c r="D25" s="292">
        <v>0.45</v>
      </c>
      <c r="E25" s="145">
        <v>98632.1</v>
      </c>
    </row>
    <row r="26" spans="1:5" ht="15.75" x14ac:dyDescent="0.2">
      <c r="A26" s="492"/>
      <c r="B26" s="138">
        <v>22</v>
      </c>
      <c r="C26" s="140">
        <v>129950</v>
      </c>
      <c r="D26" s="292">
        <v>0.3</v>
      </c>
      <c r="E26" s="145">
        <v>134043.43</v>
      </c>
    </row>
    <row r="27" spans="1:5" ht="15.75" x14ac:dyDescent="0.2">
      <c r="A27" s="492" t="s">
        <v>430</v>
      </c>
      <c r="B27" s="136">
        <v>23</v>
      </c>
      <c r="C27" s="137">
        <v>110160</v>
      </c>
      <c r="D27" s="292">
        <v>0.3</v>
      </c>
      <c r="E27" s="145">
        <v>113630.04</v>
      </c>
    </row>
    <row r="28" spans="1:5" ht="15.75" x14ac:dyDescent="0.2">
      <c r="A28" s="492"/>
      <c r="B28" s="136">
        <v>24</v>
      </c>
      <c r="C28" s="137">
        <v>65788</v>
      </c>
      <c r="D28" s="292">
        <v>0.3</v>
      </c>
      <c r="E28" s="145">
        <v>67860.320000000007</v>
      </c>
    </row>
    <row r="29" spans="1:5" ht="15.75" x14ac:dyDescent="0.2">
      <c r="A29" s="492" t="s">
        <v>431</v>
      </c>
      <c r="B29" s="136">
        <v>25</v>
      </c>
      <c r="C29" s="140">
        <v>68947</v>
      </c>
      <c r="D29" s="292">
        <v>0.3</v>
      </c>
      <c r="E29" s="145">
        <v>71118.83</v>
      </c>
    </row>
    <row r="30" spans="1:5" ht="15.75" customHeight="1" x14ac:dyDescent="0.2">
      <c r="A30" s="492"/>
      <c r="B30" s="136">
        <v>26</v>
      </c>
      <c r="C30" s="140">
        <v>84869</v>
      </c>
      <c r="D30" s="292">
        <v>0.3</v>
      </c>
      <c r="E30" s="145">
        <v>87542.37</v>
      </c>
    </row>
    <row r="31" spans="1:5" ht="15.75" x14ac:dyDescent="0.2">
      <c r="A31" s="492" t="s">
        <v>146</v>
      </c>
      <c r="B31" s="136">
        <v>27</v>
      </c>
      <c r="C31" s="137">
        <v>79759</v>
      </c>
      <c r="D31" s="292">
        <v>0.3</v>
      </c>
      <c r="E31" s="145">
        <v>82271.41</v>
      </c>
    </row>
    <row r="32" spans="1:5" ht="15.75" x14ac:dyDescent="0.2">
      <c r="A32" s="492"/>
      <c r="B32" s="136">
        <v>28</v>
      </c>
      <c r="C32" s="137">
        <v>167738</v>
      </c>
      <c r="D32" s="292">
        <v>0.15</v>
      </c>
      <c r="E32" s="145">
        <v>170379.87</v>
      </c>
    </row>
    <row r="33" spans="1:5" ht="15.75" x14ac:dyDescent="0.2">
      <c r="A33" s="492"/>
      <c r="B33" s="136">
        <v>29</v>
      </c>
      <c r="C33" s="137">
        <v>95133</v>
      </c>
      <c r="D33" s="292">
        <v>0.3</v>
      </c>
      <c r="E33" s="145">
        <v>98129.69</v>
      </c>
    </row>
    <row r="34" spans="1:5" ht="15.75" x14ac:dyDescent="0.2">
      <c r="A34" s="294" t="s">
        <v>632</v>
      </c>
      <c r="B34" s="136">
        <v>30</v>
      </c>
      <c r="C34" s="140">
        <v>127299</v>
      </c>
      <c r="D34" s="292">
        <v>0.3</v>
      </c>
      <c r="E34" s="145">
        <v>131308.92000000001</v>
      </c>
    </row>
    <row r="35" spans="1:5" ht="15.75" customHeight="1" x14ac:dyDescent="0.2">
      <c r="A35" s="492" t="s">
        <v>426</v>
      </c>
      <c r="B35" s="136">
        <v>31</v>
      </c>
      <c r="C35" s="137">
        <v>167782</v>
      </c>
      <c r="D35" s="292">
        <v>0.15</v>
      </c>
      <c r="E35" s="145">
        <v>170424.57</v>
      </c>
    </row>
    <row r="36" spans="1:5" ht="15.75" customHeight="1" x14ac:dyDescent="0.2">
      <c r="A36" s="492"/>
      <c r="B36" s="138">
        <v>32</v>
      </c>
      <c r="C36" s="137">
        <v>230700</v>
      </c>
      <c r="D36" s="292">
        <v>0.15</v>
      </c>
      <c r="E36" s="145">
        <v>234333.53</v>
      </c>
    </row>
    <row r="37" spans="1:5" ht="15.75" x14ac:dyDescent="0.2">
      <c r="A37" s="492"/>
      <c r="B37" s="138">
        <v>33</v>
      </c>
      <c r="C37" s="137">
        <v>293619</v>
      </c>
      <c r="D37" s="292">
        <v>0.15</v>
      </c>
      <c r="E37" s="145">
        <v>298243.5</v>
      </c>
    </row>
    <row r="38" spans="1:5" ht="15.75" x14ac:dyDescent="0.2">
      <c r="A38" s="492"/>
      <c r="B38" s="138">
        <v>34</v>
      </c>
      <c r="C38" s="137">
        <v>149816</v>
      </c>
      <c r="D38" s="292">
        <v>0.15</v>
      </c>
      <c r="E38" s="145">
        <v>152175.6</v>
      </c>
    </row>
    <row r="39" spans="1:5" ht="15.75" customHeight="1" x14ac:dyDescent="0.2">
      <c r="A39" s="492"/>
      <c r="B39" s="138">
        <v>35</v>
      </c>
      <c r="C39" s="137">
        <v>205997</v>
      </c>
      <c r="D39" s="292">
        <v>0.15</v>
      </c>
      <c r="E39" s="145">
        <v>209241.45</v>
      </c>
    </row>
    <row r="40" spans="1:5" ht="15.75" x14ac:dyDescent="0.2">
      <c r="A40" s="492"/>
      <c r="B40" s="138">
        <v>36</v>
      </c>
      <c r="C40" s="137">
        <v>262178</v>
      </c>
      <c r="D40" s="292">
        <v>0.15</v>
      </c>
      <c r="E40" s="145">
        <v>266307.3</v>
      </c>
    </row>
    <row r="41" spans="1:5" ht="15.75" customHeight="1" x14ac:dyDescent="0.2">
      <c r="A41" s="492"/>
      <c r="B41" s="138">
        <v>37</v>
      </c>
      <c r="C41" s="137">
        <v>241421</v>
      </c>
      <c r="D41" s="331">
        <v>0.4</v>
      </c>
      <c r="E41" s="145">
        <v>251560.68</v>
      </c>
    </row>
    <row r="42" spans="1:5" ht="15.75" customHeight="1" x14ac:dyDescent="0.2">
      <c r="A42" s="492"/>
      <c r="B42" s="138">
        <v>38</v>
      </c>
      <c r="C42" s="137">
        <v>136058</v>
      </c>
      <c r="D42" s="292">
        <v>0.3</v>
      </c>
      <c r="E42" s="145">
        <v>140343.82999999999</v>
      </c>
    </row>
    <row r="43" spans="1:5" ht="15.75" x14ac:dyDescent="0.2">
      <c r="A43" s="492"/>
      <c r="B43" s="138">
        <v>39</v>
      </c>
      <c r="C43" s="137">
        <v>254503</v>
      </c>
      <c r="D43" s="292">
        <v>0.15</v>
      </c>
      <c r="E43" s="145">
        <v>258511.42</v>
      </c>
    </row>
    <row r="44" spans="1:5" ht="15.75" x14ac:dyDescent="0.2">
      <c r="A44" s="492"/>
      <c r="B44" s="138">
        <v>40</v>
      </c>
      <c r="C44" s="137">
        <v>226346</v>
      </c>
      <c r="D44" s="292">
        <v>0.3</v>
      </c>
      <c r="E44" s="145">
        <v>233475.9</v>
      </c>
    </row>
    <row r="45" spans="1:5" ht="15.75" x14ac:dyDescent="0.2">
      <c r="A45" s="492"/>
      <c r="B45" s="136">
        <v>41</v>
      </c>
      <c r="C45" s="137">
        <v>336507</v>
      </c>
      <c r="D45" s="292">
        <v>0.45</v>
      </c>
      <c r="E45" s="145">
        <v>352406.96</v>
      </c>
    </row>
    <row r="46" spans="1:5" ht="15.75" x14ac:dyDescent="0.2">
      <c r="A46" s="492" t="s">
        <v>147</v>
      </c>
      <c r="B46" s="136">
        <v>42</v>
      </c>
      <c r="C46" s="137">
        <v>140253</v>
      </c>
      <c r="D46" s="292">
        <v>0.15</v>
      </c>
      <c r="E46" s="145">
        <v>142461.98000000001</v>
      </c>
    </row>
    <row r="47" spans="1:5" ht="15.75" customHeight="1" x14ac:dyDescent="0.2">
      <c r="A47" s="492"/>
      <c r="B47" s="136">
        <v>43</v>
      </c>
      <c r="C47" s="140">
        <v>245132</v>
      </c>
      <c r="D47" s="292">
        <v>0.15</v>
      </c>
      <c r="E47" s="145">
        <v>248992.83</v>
      </c>
    </row>
    <row r="48" spans="1:5" ht="31.5" customHeight="1" x14ac:dyDescent="0.2">
      <c r="A48" s="492" t="s">
        <v>148</v>
      </c>
      <c r="B48" s="136">
        <v>44</v>
      </c>
      <c r="C48" s="140">
        <v>135345</v>
      </c>
      <c r="D48" s="292">
        <v>0.15</v>
      </c>
      <c r="E48" s="145">
        <v>137476.68</v>
      </c>
    </row>
    <row r="49" spans="1:5" ht="15.75" x14ac:dyDescent="0.2">
      <c r="A49" s="492"/>
      <c r="B49" s="136">
        <v>45</v>
      </c>
      <c r="C49" s="140">
        <v>201193</v>
      </c>
      <c r="D49" s="292">
        <v>0.15</v>
      </c>
      <c r="E49" s="145">
        <v>204361.79</v>
      </c>
    </row>
    <row r="50" spans="1:5" s="101" customFormat="1" ht="15.75" x14ac:dyDescent="0.2">
      <c r="A50" s="492"/>
      <c r="B50" s="136">
        <v>46</v>
      </c>
      <c r="C50" s="140">
        <v>263606</v>
      </c>
      <c r="D50" s="292">
        <v>0.3</v>
      </c>
      <c r="E50" s="145">
        <v>271909.59000000003</v>
      </c>
    </row>
    <row r="51" spans="1:5" ht="15.75" x14ac:dyDescent="0.2">
      <c r="A51" s="492"/>
      <c r="B51" s="136">
        <v>47</v>
      </c>
      <c r="C51" s="140">
        <v>141561</v>
      </c>
      <c r="D51" s="292">
        <v>0.3</v>
      </c>
      <c r="E51" s="145">
        <v>146020.17000000001</v>
      </c>
    </row>
    <row r="52" spans="1:5" ht="15.75" x14ac:dyDescent="0.2">
      <c r="A52" s="492"/>
      <c r="B52" s="136">
        <v>48</v>
      </c>
      <c r="C52" s="140">
        <v>200562</v>
      </c>
      <c r="D52" s="331">
        <v>0.4</v>
      </c>
      <c r="E52" s="145">
        <v>207727</v>
      </c>
    </row>
    <row r="53" spans="1:5" ht="15.75" x14ac:dyDescent="0.2">
      <c r="A53" s="492"/>
      <c r="B53" s="136">
        <v>49</v>
      </c>
      <c r="C53" s="140">
        <v>335626</v>
      </c>
      <c r="D53" s="292">
        <v>0.15</v>
      </c>
      <c r="E53" s="145">
        <v>340912.11</v>
      </c>
    </row>
    <row r="54" spans="1:5" ht="15.75" x14ac:dyDescent="0.2">
      <c r="A54" s="492" t="s">
        <v>427</v>
      </c>
      <c r="B54" s="136">
        <v>50</v>
      </c>
      <c r="C54" s="137">
        <v>91694</v>
      </c>
      <c r="D54" s="292">
        <v>0.3</v>
      </c>
      <c r="E54" s="145">
        <v>94582.36</v>
      </c>
    </row>
    <row r="55" spans="1:5" ht="15.75" x14ac:dyDescent="0.2">
      <c r="A55" s="492"/>
      <c r="B55" s="136">
        <v>51</v>
      </c>
      <c r="C55" s="140">
        <v>134626</v>
      </c>
      <c r="D55" s="292">
        <v>0.3</v>
      </c>
      <c r="E55" s="145">
        <v>138866.72</v>
      </c>
    </row>
    <row r="56" spans="1:5" ht="31.5" x14ac:dyDescent="0.2">
      <c r="A56" s="294" t="s">
        <v>150</v>
      </c>
      <c r="B56" s="136">
        <v>52</v>
      </c>
      <c r="C56" s="140">
        <v>119167</v>
      </c>
      <c r="D56" s="292">
        <v>0.3</v>
      </c>
      <c r="E56" s="145">
        <v>122920.76</v>
      </c>
    </row>
    <row r="57" spans="1:5" s="99" customFormat="1" ht="15.75" x14ac:dyDescent="0.25">
      <c r="A57" s="492" t="s">
        <v>943</v>
      </c>
      <c r="B57" s="262">
        <v>53</v>
      </c>
      <c r="C57" s="263">
        <v>182087</v>
      </c>
      <c r="D57" s="292">
        <v>0.15</v>
      </c>
      <c r="E57" s="308">
        <v>184954.87</v>
      </c>
    </row>
    <row r="58" spans="1:5" s="99" customFormat="1" ht="15.75" x14ac:dyDescent="0.25">
      <c r="A58" s="492"/>
      <c r="B58" s="262">
        <v>54</v>
      </c>
      <c r="C58" s="263">
        <v>98903</v>
      </c>
      <c r="D58" s="292">
        <v>0.3</v>
      </c>
      <c r="E58" s="308">
        <v>102018.44</v>
      </c>
    </row>
    <row r="59" spans="1:5" x14ac:dyDescent="0.2">
      <c r="A59" s="100"/>
      <c r="B59" s="100"/>
      <c r="D59" s="100"/>
      <c r="E59" s="100"/>
    </row>
    <row r="60" spans="1:5" x14ac:dyDescent="0.2">
      <c r="A60" s="100"/>
      <c r="B60" s="100"/>
      <c r="D60" s="100"/>
      <c r="E60" s="100"/>
    </row>
    <row r="61" spans="1:5" x14ac:dyDescent="0.2">
      <c r="A61" s="100"/>
      <c r="B61" s="100"/>
      <c r="D61" s="100"/>
      <c r="E61" s="100"/>
    </row>
    <row r="62" spans="1:5" x14ac:dyDescent="0.2">
      <c r="A62" s="100"/>
      <c r="B62" s="100"/>
      <c r="D62" s="100"/>
      <c r="E62" s="100"/>
    </row>
    <row r="63" spans="1:5" x14ac:dyDescent="0.2">
      <c r="A63" s="100"/>
      <c r="B63" s="100"/>
      <c r="D63" s="100"/>
      <c r="E63" s="100"/>
    </row>
    <row r="64" spans="1:5" x14ac:dyDescent="0.2">
      <c r="A64" s="100"/>
      <c r="B64" s="100"/>
      <c r="D64" s="100"/>
      <c r="E64" s="100"/>
    </row>
    <row r="65" spans="1:5" x14ac:dyDescent="0.2">
      <c r="A65" s="100"/>
      <c r="B65" s="100"/>
      <c r="D65" s="100"/>
      <c r="E65" s="100"/>
    </row>
    <row r="66" spans="1:5" x14ac:dyDescent="0.2">
      <c r="A66" s="100"/>
      <c r="B66" s="100"/>
      <c r="D66" s="100"/>
      <c r="E66" s="100"/>
    </row>
    <row r="67" spans="1:5" x14ac:dyDescent="0.2">
      <c r="A67" s="100"/>
      <c r="B67" s="100"/>
      <c r="D67" s="100"/>
      <c r="E67" s="100"/>
    </row>
    <row r="68" spans="1:5" x14ac:dyDescent="0.2">
      <c r="A68" s="100"/>
      <c r="B68" s="100"/>
      <c r="D68" s="100"/>
      <c r="E68" s="100"/>
    </row>
    <row r="69" spans="1:5" x14ac:dyDescent="0.2">
      <c r="A69" s="100"/>
      <c r="B69" s="100"/>
      <c r="D69" s="100"/>
      <c r="E69" s="100"/>
    </row>
    <row r="70" spans="1:5" x14ac:dyDescent="0.2">
      <c r="A70" s="100"/>
      <c r="B70" s="100"/>
      <c r="D70" s="100"/>
      <c r="E70" s="100"/>
    </row>
    <row r="71" spans="1:5" x14ac:dyDescent="0.2">
      <c r="A71" s="100"/>
      <c r="B71" s="100"/>
      <c r="D71" s="100"/>
      <c r="E71" s="100"/>
    </row>
    <row r="72" spans="1:5" x14ac:dyDescent="0.2">
      <c r="A72" s="100"/>
      <c r="B72" s="100"/>
      <c r="D72" s="100"/>
      <c r="E72" s="100"/>
    </row>
    <row r="73" spans="1:5" x14ac:dyDescent="0.2">
      <c r="A73" s="100"/>
      <c r="B73" s="100"/>
      <c r="D73" s="100"/>
      <c r="E73" s="100"/>
    </row>
    <row r="74" spans="1:5" x14ac:dyDescent="0.2">
      <c r="A74" s="100"/>
      <c r="B74" s="100"/>
      <c r="D74" s="100"/>
      <c r="E74" s="100"/>
    </row>
    <row r="75" spans="1:5" x14ac:dyDescent="0.2">
      <c r="A75" s="100"/>
      <c r="B75" s="100"/>
      <c r="D75" s="100"/>
      <c r="E75" s="100"/>
    </row>
    <row r="76" spans="1:5" x14ac:dyDescent="0.2">
      <c r="A76" s="100"/>
      <c r="B76" s="100"/>
      <c r="D76" s="100"/>
      <c r="E76" s="100"/>
    </row>
    <row r="77" spans="1:5" x14ac:dyDescent="0.2">
      <c r="A77" s="100"/>
      <c r="B77" s="100"/>
      <c r="D77" s="100"/>
      <c r="E77" s="100"/>
    </row>
    <row r="78" spans="1:5" x14ac:dyDescent="0.2">
      <c r="A78" s="100"/>
      <c r="B78" s="100"/>
      <c r="D78" s="100"/>
      <c r="E78" s="100"/>
    </row>
    <row r="79" spans="1:5" x14ac:dyDescent="0.2">
      <c r="A79" s="100"/>
      <c r="B79" s="100"/>
      <c r="D79" s="100"/>
      <c r="E79" s="100"/>
    </row>
    <row r="80" spans="1:5" x14ac:dyDescent="0.2">
      <c r="A80" s="100"/>
      <c r="B80" s="100"/>
      <c r="D80" s="100"/>
      <c r="E80" s="100"/>
    </row>
    <row r="81" spans="1:5" x14ac:dyDescent="0.2">
      <c r="A81" s="100"/>
      <c r="B81" s="100"/>
      <c r="D81" s="100"/>
      <c r="E81" s="100"/>
    </row>
    <row r="82" spans="1:5" x14ac:dyDescent="0.2">
      <c r="A82" s="100"/>
      <c r="B82" s="100"/>
      <c r="D82" s="100"/>
      <c r="E82" s="100"/>
    </row>
    <row r="83" spans="1:5" x14ac:dyDescent="0.2">
      <c r="A83" s="100"/>
      <c r="B83" s="100"/>
      <c r="D83" s="100"/>
      <c r="E83" s="100"/>
    </row>
    <row r="84" spans="1:5" x14ac:dyDescent="0.2">
      <c r="A84" s="100"/>
      <c r="B84" s="100"/>
      <c r="D84" s="100"/>
      <c r="E84" s="100"/>
    </row>
    <row r="85" spans="1:5" x14ac:dyDescent="0.2">
      <c r="A85" s="100"/>
      <c r="B85" s="100"/>
      <c r="D85" s="100"/>
      <c r="E85" s="100"/>
    </row>
    <row r="86" spans="1:5" x14ac:dyDescent="0.2">
      <c r="A86" s="100"/>
      <c r="B86" s="100"/>
      <c r="D86" s="100"/>
      <c r="E86" s="100"/>
    </row>
    <row r="87" spans="1:5" x14ac:dyDescent="0.2">
      <c r="A87" s="100"/>
      <c r="B87" s="100"/>
      <c r="D87" s="100"/>
      <c r="E87" s="100"/>
    </row>
    <row r="88" spans="1:5" x14ac:dyDescent="0.2">
      <c r="A88" s="100"/>
      <c r="B88" s="100"/>
      <c r="D88" s="100"/>
      <c r="E88" s="100"/>
    </row>
    <row r="89" spans="1:5" x14ac:dyDescent="0.2">
      <c r="A89" s="100"/>
      <c r="B89" s="100"/>
      <c r="D89" s="100"/>
      <c r="E89" s="100"/>
    </row>
    <row r="90" spans="1:5" x14ac:dyDescent="0.2">
      <c r="A90" s="100"/>
      <c r="B90" s="100"/>
      <c r="D90" s="100"/>
      <c r="E90" s="100"/>
    </row>
    <row r="91" spans="1:5" x14ac:dyDescent="0.2">
      <c r="A91" s="100"/>
      <c r="B91" s="100"/>
      <c r="D91" s="100"/>
      <c r="E91" s="100"/>
    </row>
    <row r="92" spans="1:5" x14ac:dyDescent="0.2">
      <c r="A92" s="100"/>
      <c r="B92" s="100"/>
      <c r="D92" s="100"/>
      <c r="E92" s="100"/>
    </row>
    <row r="93" spans="1:5" x14ac:dyDescent="0.2">
      <c r="A93" s="100"/>
      <c r="B93" s="100"/>
      <c r="D93" s="100"/>
      <c r="E93" s="100"/>
    </row>
    <row r="94" spans="1:5" x14ac:dyDescent="0.2">
      <c r="A94" s="100"/>
      <c r="B94" s="100"/>
      <c r="D94" s="100"/>
      <c r="E94" s="100"/>
    </row>
    <row r="95" spans="1:5" x14ac:dyDescent="0.2">
      <c r="A95" s="100"/>
      <c r="B95" s="100"/>
      <c r="D95" s="100"/>
      <c r="E95" s="100"/>
    </row>
    <row r="96" spans="1:5" x14ac:dyDescent="0.2">
      <c r="A96" s="100"/>
      <c r="B96" s="100"/>
      <c r="D96" s="100"/>
      <c r="E96" s="100"/>
    </row>
    <row r="97" spans="1:5" x14ac:dyDescent="0.2">
      <c r="A97" s="100"/>
      <c r="B97" s="100"/>
      <c r="D97" s="100"/>
      <c r="E97" s="100"/>
    </row>
    <row r="98" spans="1:5" x14ac:dyDescent="0.2">
      <c r="A98" s="100"/>
      <c r="B98" s="100"/>
      <c r="D98" s="100"/>
      <c r="E98" s="100"/>
    </row>
    <row r="99" spans="1:5" x14ac:dyDescent="0.2">
      <c r="A99" s="100"/>
      <c r="B99" s="100"/>
      <c r="D99" s="100"/>
      <c r="E99" s="100"/>
    </row>
    <row r="100" spans="1:5" x14ac:dyDescent="0.2">
      <c r="A100" s="100"/>
      <c r="B100" s="100"/>
      <c r="D100" s="100"/>
      <c r="E100" s="100"/>
    </row>
    <row r="101" spans="1:5" x14ac:dyDescent="0.2">
      <c r="A101" s="100"/>
      <c r="B101" s="100"/>
      <c r="D101" s="100"/>
      <c r="E101" s="100"/>
    </row>
    <row r="102" spans="1:5" x14ac:dyDescent="0.2">
      <c r="A102" s="100"/>
      <c r="B102" s="100"/>
      <c r="D102" s="100"/>
      <c r="E102" s="100"/>
    </row>
    <row r="103" spans="1:5" x14ac:dyDescent="0.2">
      <c r="A103" s="100"/>
      <c r="B103" s="100"/>
      <c r="D103" s="100"/>
      <c r="E103" s="100"/>
    </row>
    <row r="104" spans="1:5" x14ac:dyDescent="0.2">
      <c r="A104" s="100"/>
      <c r="B104" s="100"/>
      <c r="D104" s="100"/>
      <c r="E104" s="100"/>
    </row>
    <row r="105" spans="1:5" x14ac:dyDescent="0.2">
      <c r="A105" s="100"/>
      <c r="B105" s="100"/>
      <c r="D105" s="100"/>
      <c r="E105" s="100"/>
    </row>
    <row r="106" spans="1:5" x14ac:dyDescent="0.2">
      <c r="A106" s="100"/>
      <c r="B106" s="100"/>
      <c r="D106" s="100"/>
      <c r="E106" s="100"/>
    </row>
    <row r="107" spans="1:5" x14ac:dyDescent="0.2">
      <c r="A107" s="100"/>
      <c r="B107" s="100"/>
      <c r="D107" s="100"/>
      <c r="E107" s="100"/>
    </row>
    <row r="108" spans="1:5" x14ac:dyDescent="0.2">
      <c r="A108" s="100"/>
      <c r="B108" s="100"/>
      <c r="D108" s="100"/>
      <c r="E108" s="100"/>
    </row>
    <row r="109" spans="1:5" x14ac:dyDescent="0.2">
      <c r="A109" s="100"/>
      <c r="B109" s="100"/>
      <c r="D109" s="100"/>
      <c r="E109" s="100"/>
    </row>
    <row r="110" spans="1:5" x14ac:dyDescent="0.2">
      <c r="A110" s="100"/>
      <c r="B110" s="100"/>
      <c r="D110" s="100"/>
      <c r="E110" s="100"/>
    </row>
    <row r="111" spans="1:5" x14ac:dyDescent="0.2">
      <c r="A111" s="100"/>
      <c r="B111" s="100"/>
      <c r="D111" s="100"/>
      <c r="E111" s="100"/>
    </row>
    <row r="112" spans="1:5" x14ac:dyDescent="0.2">
      <c r="A112" s="100"/>
      <c r="B112" s="100"/>
      <c r="D112" s="100"/>
      <c r="E112" s="100"/>
    </row>
    <row r="113" spans="1:5" x14ac:dyDescent="0.2">
      <c r="A113" s="100"/>
      <c r="B113" s="100"/>
      <c r="D113" s="100"/>
      <c r="E113" s="100"/>
    </row>
    <row r="114" spans="1:5" x14ac:dyDescent="0.2">
      <c r="A114" s="100"/>
      <c r="B114" s="100"/>
      <c r="D114" s="100"/>
      <c r="E114" s="100"/>
    </row>
    <row r="115" spans="1:5" x14ac:dyDescent="0.2">
      <c r="A115" s="100"/>
      <c r="B115" s="100"/>
      <c r="D115" s="100"/>
      <c r="E115" s="100"/>
    </row>
    <row r="116" spans="1:5" x14ac:dyDescent="0.2">
      <c r="A116" s="100"/>
      <c r="B116" s="100"/>
      <c r="D116" s="100"/>
      <c r="E116" s="100"/>
    </row>
    <row r="117" spans="1:5" x14ac:dyDescent="0.2">
      <c r="A117" s="100"/>
      <c r="B117" s="100"/>
      <c r="D117" s="100"/>
      <c r="E117" s="100"/>
    </row>
    <row r="118" spans="1:5" x14ac:dyDescent="0.2">
      <c r="A118" s="100"/>
      <c r="B118" s="100"/>
      <c r="D118" s="100"/>
      <c r="E118" s="100"/>
    </row>
    <row r="119" spans="1:5" x14ac:dyDescent="0.2">
      <c r="A119" s="100"/>
      <c r="B119" s="100"/>
      <c r="D119" s="100"/>
      <c r="E119" s="100"/>
    </row>
    <row r="120" spans="1:5" x14ac:dyDescent="0.2">
      <c r="A120" s="100"/>
      <c r="B120" s="100"/>
      <c r="D120" s="100"/>
      <c r="E120" s="100"/>
    </row>
    <row r="121" spans="1:5" x14ac:dyDescent="0.2">
      <c r="A121" s="100"/>
      <c r="B121" s="100"/>
      <c r="D121" s="100"/>
      <c r="E121" s="100"/>
    </row>
    <row r="122" spans="1:5" x14ac:dyDescent="0.2">
      <c r="A122" s="100"/>
      <c r="B122" s="100"/>
      <c r="D122" s="100"/>
      <c r="E122" s="100"/>
    </row>
    <row r="123" spans="1:5" x14ac:dyDescent="0.2">
      <c r="A123" s="100"/>
      <c r="B123" s="100"/>
      <c r="D123" s="100"/>
      <c r="E123" s="100"/>
    </row>
    <row r="124" spans="1:5" x14ac:dyDescent="0.2">
      <c r="A124" s="100"/>
      <c r="B124" s="100"/>
      <c r="D124" s="100"/>
      <c r="E124" s="100"/>
    </row>
    <row r="125" spans="1:5" x14ac:dyDescent="0.2">
      <c r="A125" s="100"/>
      <c r="B125" s="100"/>
      <c r="D125" s="100"/>
      <c r="E125" s="100"/>
    </row>
    <row r="126" spans="1:5" x14ac:dyDescent="0.2">
      <c r="A126" s="100"/>
      <c r="B126" s="100"/>
      <c r="D126" s="100"/>
      <c r="E126" s="100"/>
    </row>
    <row r="127" spans="1:5" x14ac:dyDescent="0.2">
      <c r="A127" s="100"/>
      <c r="B127" s="100"/>
      <c r="D127" s="100"/>
      <c r="E127" s="100"/>
    </row>
    <row r="128" spans="1:5" x14ac:dyDescent="0.2">
      <c r="A128" s="100"/>
      <c r="B128" s="100"/>
      <c r="D128" s="100"/>
      <c r="E128" s="100"/>
    </row>
    <row r="129" spans="1:5" x14ac:dyDescent="0.2">
      <c r="A129" s="100"/>
      <c r="B129" s="100"/>
      <c r="D129" s="100"/>
      <c r="E129" s="100"/>
    </row>
    <row r="130" spans="1:5" x14ac:dyDescent="0.2">
      <c r="A130" s="100"/>
      <c r="B130" s="100"/>
      <c r="D130" s="100"/>
      <c r="E130" s="100"/>
    </row>
    <row r="131" spans="1:5" x14ac:dyDescent="0.2">
      <c r="A131" s="100"/>
      <c r="B131" s="100"/>
      <c r="D131" s="100"/>
      <c r="E131" s="100"/>
    </row>
    <row r="132" spans="1:5" x14ac:dyDescent="0.2">
      <c r="A132" s="100"/>
      <c r="B132" s="100"/>
      <c r="D132" s="100"/>
      <c r="E132" s="100"/>
    </row>
    <row r="133" spans="1:5" x14ac:dyDescent="0.2">
      <c r="A133" s="100"/>
      <c r="B133" s="100"/>
      <c r="D133" s="100"/>
      <c r="E133" s="100"/>
    </row>
    <row r="134" spans="1:5" x14ac:dyDescent="0.2">
      <c r="A134" s="100"/>
      <c r="B134" s="100"/>
      <c r="D134" s="100"/>
      <c r="E134" s="100"/>
    </row>
    <row r="135" spans="1:5" x14ac:dyDescent="0.2">
      <c r="A135" s="100"/>
      <c r="B135" s="100"/>
      <c r="D135" s="100"/>
      <c r="E135" s="100"/>
    </row>
    <row r="136" spans="1:5" x14ac:dyDescent="0.2">
      <c r="A136" s="100"/>
      <c r="B136" s="100"/>
      <c r="D136" s="100"/>
      <c r="E136" s="100"/>
    </row>
    <row r="137" spans="1:5" x14ac:dyDescent="0.2">
      <c r="A137" s="100"/>
      <c r="B137" s="100"/>
      <c r="D137" s="100"/>
      <c r="E137" s="100"/>
    </row>
    <row r="138" spans="1:5" x14ac:dyDescent="0.2">
      <c r="A138" s="100"/>
      <c r="B138" s="100"/>
      <c r="D138" s="100"/>
      <c r="E138" s="100"/>
    </row>
    <row r="139" spans="1:5" x14ac:dyDescent="0.2">
      <c r="A139" s="100"/>
      <c r="B139" s="100"/>
      <c r="D139" s="100"/>
      <c r="E139" s="100"/>
    </row>
    <row r="140" spans="1:5" x14ac:dyDescent="0.2">
      <c r="A140" s="100"/>
      <c r="B140" s="100"/>
      <c r="D140" s="100"/>
      <c r="E140" s="100"/>
    </row>
    <row r="141" spans="1:5" x14ac:dyDescent="0.2">
      <c r="A141" s="100"/>
      <c r="B141" s="100"/>
      <c r="D141" s="100"/>
      <c r="E141" s="100"/>
    </row>
    <row r="142" spans="1:5" x14ac:dyDescent="0.2">
      <c r="A142" s="100"/>
      <c r="B142" s="100"/>
      <c r="D142" s="100"/>
      <c r="E142" s="100"/>
    </row>
    <row r="143" spans="1:5" x14ac:dyDescent="0.2">
      <c r="A143" s="100"/>
      <c r="B143" s="100"/>
      <c r="D143" s="100"/>
      <c r="E143" s="100"/>
    </row>
    <row r="144" spans="1:5" x14ac:dyDescent="0.2">
      <c r="A144" s="100"/>
      <c r="B144" s="100"/>
      <c r="D144" s="100"/>
      <c r="E144" s="100"/>
    </row>
    <row r="145" spans="1:5" x14ac:dyDescent="0.2">
      <c r="A145" s="100"/>
      <c r="B145" s="100"/>
      <c r="D145" s="100"/>
      <c r="E145" s="100"/>
    </row>
    <row r="146" spans="1:5" x14ac:dyDescent="0.2">
      <c r="A146" s="100"/>
      <c r="B146" s="100"/>
      <c r="D146" s="100"/>
      <c r="E146" s="100"/>
    </row>
    <row r="147" spans="1:5" x14ac:dyDescent="0.2">
      <c r="A147" s="100"/>
      <c r="B147" s="100"/>
      <c r="D147" s="100"/>
      <c r="E147" s="100"/>
    </row>
    <row r="148" spans="1:5" x14ac:dyDescent="0.2">
      <c r="A148" s="100"/>
      <c r="B148" s="100"/>
      <c r="D148" s="100"/>
      <c r="E148" s="100"/>
    </row>
    <row r="149" spans="1:5" x14ac:dyDescent="0.2">
      <c r="A149" s="100"/>
      <c r="B149" s="100"/>
      <c r="D149" s="100"/>
      <c r="E149" s="100"/>
    </row>
    <row r="150" spans="1:5" x14ac:dyDescent="0.2">
      <c r="A150" s="100"/>
      <c r="B150" s="100"/>
      <c r="D150" s="100"/>
      <c r="E150" s="100"/>
    </row>
    <row r="151" spans="1:5" x14ac:dyDescent="0.2">
      <c r="A151" s="100"/>
      <c r="B151" s="100"/>
      <c r="D151" s="100"/>
      <c r="E151" s="100"/>
    </row>
    <row r="152" spans="1:5" x14ac:dyDescent="0.2">
      <c r="A152" s="100"/>
      <c r="B152" s="100"/>
      <c r="D152" s="100"/>
      <c r="E152" s="100"/>
    </row>
    <row r="153" spans="1:5" x14ac:dyDescent="0.2">
      <c r="A153" s="100"/>
      <c r="B153" s="100"/>
      <c r="D153" s="100"/>
      <c r="E153" s="100"/>
    </row>
    <row r="154" spans="1:5" x14ac:dyDescent="0.2">
      <c r="A154" s="100"/>
      <c r="B154" s="100"/>
      <c r="D154" s="100"/>
      <c r="E154" s="100"/>
    </row>
    <row r="155" spans="1:5" x14ac:dyDescent="0.2">
      <c r="A155" s="100"/>
      <c r="B155" s="100"/>
      <c r="D155" s="100"/>
      <c r="E155" s="100"/>
    </row>
    <row r="156" spans="1:5" x14ac:dyDescent="0.2">
      <c r="A156" s="100"/>
      <c r="B156" s="100"/>
      <c r="D156" s="100"/>
      <c r="E156" s="100"/>
    </row>
    <row r="157" spans="1:5" x14ac:dyDescent="0.2">
      <c r="A157" s="100"/>
      <c r="B157" s="100"/>
      <c r="D157" s="100"/>
      <c r="E157" s="100"/>
    </row>
    <row r="158" spans="1:5" x14ac:dyDescent="0.2">
      <c r="A158" s="100"/>
      <c r="B158" s="100"/>
      <c r="D158" s="100"/>
      <c r="E158" s="100"/>
    </row>
    <row r="159" spans="1:5" x14ac:dyDescent="0.2">
      <c r="A159" s="100"/>
      <c r="B159" s="100"/>
      <c r="D159" s="100"/>
      <c r="E159" s="100"/>
    </row>
    <row r="160" spans="1:5" x14ac:dyDescent="0.2">
      <c r="A160" s="100"/>
      <c r="B160" s="100"/>
      <c r="D160" s="100"/>
      <c r="E160" s="100"/>
    </row>
    <row r="161" spans="1:5" x14ac:dyDescent="0.2">
      <c r="A161" s="100"/>
      <c r="B161" s="100"/>
      <c r="D161" s="100"/>
      <c r="E161" s="100"/>
    </row>
    <row r="162" spans="1:5" x14ac:dyDescent="0.2">
      <c r="A162" s="100"/>
      <c r="B162" s="100"/>
      <c r="D162" s="100"/>
      <c r="E162" s="100"/>
    </row>
    <row r="163" spans="1:5" x14ac:dyDescent="0.2">
      <c r="A163" s="100"/>
      <c r="B163" s="100"/>
      <c r="D163" s="100"/>
      <c r="E163" s="100"/>
    </row>
    <row r="164" spans="1:5" x14ac:dyDescent="0.2">
      <c r="A164" s="100"/>
      <c r="B164" s="100"/>
      <c r="D164" s="100"/>
      <c r="E164" s="100"/>
    </row>
    <row r="165" spans="1:5" x14ac:dyDescent="0.2">
      <c r="A165" s="100"/>
      <c r="B165" s="100"/>
      <c r="D165" s="100"/>
      <c r="E165" s="100"/>
    </row>
    <row r="166" spans="1:5" x14ac:dyDescent="0.2">
      <c r="A166" s="100"/>
      <c r="B166" s="100"/>
      <c r="D166" s="100"/>
      <c r="E166" s="100"/>
    </row>
    <row r="167" spans="1:5" x14ac:dyDescent="0.2">
      <c r="A167" s="100"/>
      <c r="B167" s="100"/>
      <c r="D167" s="100"/>
      <c r="E167" s="100"/>
    </row>
    <row r="168" spans="1:5" x14ac:dyDescent="0.2">
      <c r="A168" s="100"/>
      <c r="B168" s="100"/>
      <c r="D168" s="100"/>
      <c r="E168" s="100"/>
    </row>
    <row r="169" spans="1:5" x14ac:dyDescent="0.2">
      <c r="A169" s="100"/>
      <c r="B169" s="100"/>
      <c r="D169" s="100"/>
      <c r="E169" s="100"/>
    </row>
    <row r="170" spans="1:5" x14ac:dyDescent="0.2">
      <c r="A170" s="100"/>
      <c r="B170" s="100"/>
      <c r="D170" s="100"/>
      <c r="E170" s="100"/>
    </row>
    <row r="171" spans="1:5" x14ac:dyDescent="0.2">
      <c r="A171" s="100"/>
      <c r="B171" s="100"/>
      <c r="D171" s="100"/>
      <c r="E171" s="100"/>
    </row>
    <row r="172" spans="1:5" x14ac:dyDescent="0.2">
      <c r="A172" s="100"/>
      <c r="B172" s="100"/>
      <c r="D172" s="100"/>
      <c r="E172" s="100"/>
    </row>
    <row r="173" spans="1:5" x14ac:dyDescent="0.2">
      <c r="A173" s="100"/>
      <c r="B173" s="100"/>
      <c r="D173" s="100"/>
      <c r="E173" s="100"/>
    </row>
    <row r="174" spans="1:5" x14ac:dyDescent="0.2">
      <c r="A174" s="100"/>
      <c r="B174" s="100"/>
      <c r="D174" s="100"/>
      <c r="E174" s="100"/>
    </row>
    <row r="175" spans="1:5" x14ac:dyDescent="0.2">
      <c r="A175" s="100"/>
      <c r="B175" s="100"/>
      <c r="D175" s="100"/>
      <c r="E175" s="100"/>
    </row>
    <row r="176" spans="1:5" x14ac:dyDescent="0.2">
      <c r="A176" s="100"/>
      <c r="B176" s="100"/>
      <c r="D176" s="100"/>
      <c r="E176" s="100"/>
    </row>
    <row r="177" spans="1:5" x14ac:dyDescent="0.2">
      <c r="A177" s="100"/>
      <c r="B177" s="100"/>
      <c r="D177" s="100"/>
      <c r="E177" s="100"/>
    </row>
    <row r="178" spans="1:5" x14ac:dyDescent="0.2">
      <c r="A178" s="100"/>
      <c r="B178" s="100"/>
      <c r="D178" s="100"/>
      <c r="E178" s="100"/>
    </row>
    <row r="179" spans="1:5" x14ac:dyDescent="0.2">
      <c r="A179" s="100"/>
      <c r="B179" s="100"/>
      <c r="D179" s="100"/>
      <c r="E179" s="100"/>
    </row>
    <row r="180" spans="1:5" x14ac:dyDescent="0.2">
      <c r="A180" s="100"/>
      <c r="B180" s="100"/>
      <c r="D180" s="100"/>
      <c r="E180" s="100"/>
    </row>
    <row r="181" spans="1:5" x14ac:dyDescent="0.2">
      <c r="A181" s="100"/>
      <c r="B181" s="100"/>
      <c r="D181" s="100"/>
      <c r="E181" s="100"/>
    </row>
    <row r="182" spans="1:5" x14ac:dyDescent="0.2">
      <c r="A182" s="100"/>
      <c r="B182" s="100"/>
      <c r="D182" s="100"/>
      <c r="E182" s="100"/>
    </row>
    <row r="183" spans="1:5" x14ac:dyDescent="0.2">
      <c r="A183" s="100"/>
      <c r="B183" s="100"/>
      <c r="D183" s="100"/>
      <c r="E183" s="100"/>
    </row>
    <row r="184" spans="1:5" x14ac:dyDescent="0.2">
      <c r="A184" s="100"/>
      <c r="B184" s="100"/>
      <c r="D184" s="100"/>
      <c r="E184" s="100"/>
    </row>
    <row r="185" spans="1:5" x14ac:dyDescent="0.2">
      <c r="A185" s="100"/>
      <c r="B185" s="100"/>
      <c r="D185" s="100"/>
      <c r="E185" s="100"/>
    </row>
    <row r="186" spans="1:5" x14ac:dyDescent="0.2">
      <c r="A186" s="100"/>
      <c r="B186" s="100"/>
      <c r="D186" s="100"/>
      <c r="E186" s="100"/>
    </row>
    <row r="187" spans="1:5" x14ac:dyDescent="0.2">
      <c r="A187" s="100"/>
      <c r="B187" s="100"/>
      <c r="D187" s="100"/>
      <c r="E187" s="100"/>
    </row>
    <row r="188" spans="1:5" x14ac:dyDescent="0.2">
      <c r="A188" s="100"/>
      <c r="B188" s="100"/>
      <c r="D188" s="100"/>
      <c r="E188" s="100"/>
    </row>
    <row r="189" spans="1:5" x14ac:dyDescent="0.2">
      <c r="A189" s="100"/>
      <c r="B189" s="100"/>
      <c r="D189" s="100"/>
      <c r="E189" s="100"/>
    </row>
    <row r="190" spans="1:5" x14ac:dyDescent="0.2">
      <c r="A190" s="100"/>
      <c r="B190" s="100"/>
      <c r="D190" s="100"/>
      <c r="E190" s="100"/>
    </row>
    <row r="191" spans="1:5" x14ac:dyDescent="0.2">
      <c r="A191" s="100"/>
      <c r="B191" s="100"/>
      <c r="D191" s="100"/>
      <c r="E191" s="100"/>
    </row>
    <row r="192" spans="1:5" x14ac:dyDescent="0.2">
      <c r="A192" s="100"/>
      <c r="B192" s="100"/>
      <c r="D192" s="100"/>
      <c r="E192" s="100"/>
    </row>
    <row r="193" spans="1:5" x14ac:dyDescent="0.2">
      <c r="A193" s="100"/>
      <c r="B193" s="100"/>
      <c r="D193" s="100"/>
      <c r="E193" s="100"/>
    </row>
    <row r="194" spans="1:5" x14ac:dyDescent="0.2">
      <c r="A194" s="100"/>
      <c r="B194" s="100"/>
      <c r="D194" s="100"/>
      <c r="E194" s="100"/>
    </row>
    <row r="195" spans="1:5" x14ac:dyDescent="0.2">
      <c r="A195" s="100"/>
      <c r="B195" s="100"/>
      <c r="D195" s="100"/>
      <c r="E195" s="100"/>
    </row>
    <row r="196" spans="1:5" x14ac:dyDescent="0.2">
      <c r="A196" s="100"/>
      <c r="B196" s="100"/>
      <c r="D196" s="100"/>
      <c r="E196" s="100"/>
    </row>
    <row r="197" spans="1:5" x14ac:dyDescent="0.2">
      <c r="A197" s="100"/>
      <c r="B197" s="100"/>
      <c r="D197" s="100"/>
      <c r="E197" s="100"/>
    </row>
    <row r="198" spans="1:5" x14ac:dyDescent="0.2">
      <c r="A198" s="100"/>
      <c r="B198" s="100"/>
      <c r="D198" s="100"/>
      <c r="E198" s="100"/>
    </row>
    <row r="199" spans="1:5" x14ac:dyDescent="0.2">
      <c r="A199" s="100"/>
      <c r="B199" s="100"/>
      <c r="D199" s="100"/>
      <c r="E199" s="100"/>
    </row>
    <row r="200" spans="1:5" x14ac:dyDescent="0.2">
      <c r="A200" s="100"/>
      <c r="B200" s="100"/>
      <c r="D200" s="100"/>
      <c r="E200" s="100"/>
    </row>
    <row r="201" spans="1:5" x14ac:dyDescent="0.2">
      <c r="A201" s="100"/>
      <c r="B201" s="100"/>
      <c r="D201" s="100"/>
      <c r="E201" s="100"/>
    </row>
    <row r="202" spans="1:5" x14ac:dyDescent="0.2">
      <c r="A202" s="100"/>
      <c r="B202" s="100"/>
      <c r="D202" s="100"/>
      <c r="E202" s="100"/>
    </row>
    <row r="203" spans="1:5" x14ac:dyDescent="0.2">
      <c r="A203" s="100"/>
      <c r="B203" s="100"/>
      <c r="D203" s="100"/>
      <c r="E203" s="100"/>
    </row>
    <row r="204" spans="1:5" x14ac:dyDescent="0.2">
      <c r="A204" s="100"/>
      <c r="B204" s="100"/>
      <c r="D204" s="100"/>
      <c r="E204" s="100"/>
    </row>
    <row r="205" spans="1:5" x14ac:dyDescent="0.2">
      <c r="A205" s="100"/>
      <c r="B205" s="100"/>
      <c r="D205" s="100"/>
      <c r="E205" s="100"/>
    </row>
    <row r="206" spans="1:5" x14ac:dyDescent="0.2">
      <c r="A206" s="100"/>
      <c r="B206" s="100"/>
      <c r="D206" s="100"/>
      <c r="E206" s="100"/>
    </row>
    <row r="207" spans="1:5" x14ac:dyDescent="0.2">
      <c r="A207" s="100"/>
      <c r="B207" s="100"/>
      <c r="D207" s="100"/>
      <c r="E207" s="100"/>
    </row>
    <row r="208" spans="1:5" x14ac:dyDescent="0.2">
      <c r="A208" s="100"/>
      <c r="B208" s="100"/>
      <c r="D208" s="100"/>
      <c r="E208" s="100"/>
    </row>
    <row r="209" spans="1:5" x14ac:dyDescent="0.2">
      <c r="A209" s="100"/>
      <c r="B209" s="100"/>
      <c r="D209" s="100"/>
      <c r="E209" s="100"/>
    </row>
    <row r="210" spans="1:5" x14ac:dyDescent="0.2">
      <c r="A210" s="100"/>
      <c r="B210" s="100"/>
      <c r="D210" s="100"/>
      <c r="E210" s="100"/>
    </row>
    <row r="211" spans="1:5" x14ac:dyDescent="0.2">
      <c r="A211" s="100"/>
      <c r="B211" s="100"/>
      <c r="D211" s="100"/>
      <c r="E211" s="100"/>
    </row>
    <row r="212" spans="1:5" x14ac:dyDescent="0.2">
      <c r="A212" s="100"/>
      <c r="B212" s="100"/>
      <c r="D212" s="100"/>
      <c r="E212" s="100"/>
    </row>
    <row r="213" spans="1:5" x14ac:dyDescent="0.2">
      <c r="A213" s="100"/>
      <c r="B213" s="100"/>
      <c r="D213" s="100"/>
      <c r="E213" s="100"/>
    </row>
    <row r="214" spans="1:5" x14ac:dyDescent="0.2">
      <c r="A214" s="100"/>
      <c r="B214" s="100"/>
      <c r="D214" s="100"/>
      <c r="E214" s="100"/>
    </row>
    <row r="215" spans="1:5" x14ac:dyDescent="0.2">
      <c r="A215" s="100"/>
      <c r="B215" s="100"/>
      <c r="D215" s="100"/>
      <c r="E215" s="100"/>
    </row>
    <row r="216" spans="1:5" x14ac:dyDescent="0.2">
      <c r="A216" s="100"/>
      <c r="B216" s="100"/>
      <c r="D216" s="100"/>
      <c r="E216" s="100"/>
    </row>
    <row r="217" spans="1:5" x14ac:dyDescent="0.2">
      <c r="A217" s="100"/>
      <c r="B217" s="100"/>
      <c r="D217" s="100"/>
      <c r="E217" s="100"/>
    </row>
    <row r="218" spans="1:5" x14ac:dyDescent="0.2">
      <c r="A218" s="100"/>
      <c r="B218" s="100"/>
      <c r="D218" s="100"/>
      <c r="E218" s="100"/>
    </row>
    <row r="219" spans="1:5" x14ac:dyDescent="0.2">
      <c r="A219" s="100"/>
      <c r="B219" s="100"/>
      <c r="D219" s="100"/>
      <c r="E219" s="100"/>
    </row>
    <row r="220" spans="1:5" x14ac:dyDescent="0.2">
      <c r="A220" s="100"/>
      <c r="B220" s="100"/>
      <c r="D220" s="100"/>
      <c r="E220" s="100"/>
    </row>
    <row r="221" spans="1:5" x14ac:dyDescent="0.2">
      <c r="A221" s="100"/>
      <c r="B221" s="100"/>
      <c r="D221" s="100"/>
      <c r="E221" s="100"/>
    </row>
    <row r="222" spans="1:5" x14ac:dyDescent="0.2">
      <c r="A222" s="100"/>
      <c r="B222" s="100"/>
      <c r="D222" s="100"/>
      <c r="E222" s="100"/>
    </row>
    <row r="223" spans="1:5" x14ac:dyDescent="0.2">
      <c r="A223" s="100"/>
      <c r="B223" s="100"/>
      <c r="D223" s="100"/>
      <c r="E223" s="100"/>
    </row>
    <row r="224" spans="1:5" x14ac:dyDescent="0.2">
      <c r="A224" s="100"/>
      <c r="B224" s="100"/>
      <c r="D224" s="100"/>
      <c r="E224" s="100"/>
    </row>
    <row r="225" spans="1:5" x14ac:dyDescent="0.2">
      <c r="A225" s="100"/>
      <c r="B225" s="100"/>
      <c r="D225" s="100"/>
      <c r="E225" s="100"/>
    </row>
    <row r="226" spans="1:5" x14ac:dyDescent="0.2">
      <c r="A226" s="100"/>
      <c r="B226" s="100"/>
      <c r="D226" s="100"/>
      <c r="E226" s="100"/>
    </row>
    <row r="227" spans="1:5" x14ac:dyDescent="0.2">
      <c r="A227" s="100"/>
      <c r="B227" s="100"/>
      <c r="D227" s="100"/>
      <c r="E227" s="100"/>
    </row>
    <row r="228" spans="1:5" x14ac:dyDescent="0.2">
      <c r="A228" s="100"/>
      <c r="B228" s="100"/>
      <c r="D228" s="100"/>
      <c r="E228" s="100"/>
    </row>
    <row r="229" spans="1:5" x14ac:dyDescent="0.2">
      <c r="A229" s="100"/>
      <c r="B229" s="100"/>
      <c r="D229" s="100"/>
      <c r="E229" s="100"/>
    </row>
    <row r="230" spans="1:5" x14ac:dyDescent="0.2">
      <c r="A230" s="100"/>
      <c r="B230" s="100"/>
      <c r="D230" s="100"/>
      <c r="E230" s="100"/>
    </row>
    <row r="231" spans="1:5" x14ac:dyDescent="0.2">
      <c r="A231" s="100"/>
      <c r="B231" s="100"/>
      <c r="D231" s="100"/>
      <c r="E231" s="100"/>
    </row>
    <row r="232" spans="1:5" x14ac:dyDescent="0.2">
      <c r="A232" s="100"/>
      <c r="B232" s="100"/>
      <c r="D232" s="100"/>
      <c r="E232" s="100"/>
    </row>
    <row r="233" spans="1:5" x14ac:dyDescent="0.2">
      <c r="A233" s="100"/>
      <c r="B233" s="100"/>
      <c r="D233" s="100"/>
      <c r="E233" s="100"/>
    </row>
    <row r="234" spans="1:5" x14ac:dyDescent="0.2">
      <c r="A234" s="100"/>
      <c r="B234" s="100"/>
      <c r="D234" s="100"/>
      <c r="E234" s="100"/>
    </row>
    <row r="235" spans="1:5" x14ac:dyDescent="0.2">
      <c r="A235" s="100"/>
      <c r="B235" s="100"/>
      <c r="D235" s="100"/>
      <c r="E235" s="100"/>
    </row>
    <row r="236" spans="1:5" x14ac:dyDescent="0.2">
      <c r="A236" s="100"/>
      <c r="B236" s="100"/>
      <c r="D236" s="100"/>
      <c r="E236" s="100"/>
    </row>
    <row r="237" spans="1:5" x14ac:dyDescent="0.2">
      <c r="A237" s="100"/>
      <c r="B237" s="100"/>
      <c r="D237" s="100"/>
      <c r="E237" s="100"/>
    </row>
    <row r="238" spans="1:5" x14ac:dyDescent="0.2">
      <c r="A238" s="100"/>
      <c r="B238" s="100"/>
      <c r="D238" s="100"/>
      <c r="E238" s="100"/>
    </row>
    <row r="239" spans="1:5" x14ac:dyDescent="0.2">
      <c r="A239" s="100"/>
      <c r="B239" s="100"/>
      <c r="D239" s="100"/>
      <c r="E239" s="100"/>
    </row>
    <row r="240" spans="1:5" x14ac:dyDescent="0.2">
      <c r="A240" s="100"/>
      <c r="B240" s="100"/>
      <c r="D240" s="100"/>
      <c r="E240" s="100"/>
    </row>
    <row r="241" spans="1:5" x14ac:dyDescent="0.2">
      <c r="A241" s="100"/>
      <c r="B241" s="100"/>
      <c r="D241" s="100"/>
      <c r="E241" s="100"/>
    </row>
    <row r="242" spans="1:5" x14ac:dyDescent="0.2">
      <c r="A242" s="100"/>
      <c r="B242" s="100"/>
      <c r="D242" s="100"/>
      <c r="E242" s="100"/>
    </row>
    <row r="243" spans="1:5" x14ac:dyDescent="0.2">
      <c r="A243" s="100"/>
      <c r="B243" s="100"/>
      <c r="D243" s="100"/>
      <c r="E243" s="100"/>
    </row>
    <row r="244" spans="1:5" x14ac:dyDescent="0.2">
      <c r="A244" s="100"/>
      <c r="B244" s="100"/>
      <c r="D244" s="100"/>
      <c r="E244" s="100"/>
    </row>
    <row r="245" spans="1:5" x14ac:dyDescent="0.2">
      <c r="A245" s="100"/>
      <c r="B245" s="100"/>
      <c r="D245" s="100"/>
      <c r="E245" s="100"/>
    </row>
    <row r="246" spans="1:5" x14ac:dyDescent="0.2">
      <c r="A246" s="100"/>
      <c r="B246" s="100"/>
      <c r="D246" s="100"/>
      <c r="E246" s="100"/>
    </row>
    <row r="247" spans="1:5" x14ac:dyDescent="0.2">
      <c r="A247" s="100"/>
      <c r="B247" s="100"/>
      <c r="D247" s="100"/>
      <c r="E247" s="100"/>
    </row>
    <row r="248" spans="1:5" x14ac:dyDescent="0.2">
      <c r="A248" s="100"/>
      <c r="B248" s="100"/>
      <c r="D248" s="100"/>
      <c r="E248" s="100"/>
    </row>
    <row r="249" spans="1:5" x14ac:dyDescent="0.2">
      <c r="A249" s="100"/>
      <c r="B249" s="100"/>
      <c r="D249" s="100"/>
      <c r="E249" s="100"/>
    </row>
    <row r="250" spans="1:5" x14ac:dyDescent="0.2">
      <c r="A250" s="100"/>
      <c r="B250" s="100"/>
      <c r="D250" s="100"/>
      <c r="E250" s="100"/>
    </row>
    <row r="251" spans="1:5" x14ac:dyDescent="0.2">
      <c r="A251" s="100"/>
      <c r="B251" s="100"/>
      <c r="D251" s="100"/>
      <c r="E251" s="100"/>
    </row>
    <row r="252" spans="1:5" x14ac:dyDescent="0.2">
      <c r="A252" s="100"/>
      <c r="B252" s="100"/>
      <c r="D252" s="100"/>
      <c r="E252" s="100"/>
    </row>
    <row r="253" spans="1:5" x14ac:dyDescent="0.2">
      <c r="A253" s="100"/>
      <c r="B253" s="100"/>
      <c r="D253" s="100"/>
      <c r="E253" s="100"/>
    </row>
    <row r="254" spans="1:5" x14ac:dyDescent="0.2">
      <c r="A254" s="100"/>
      <c r="B254" s="100"/>
      <c r="D254" s="100"/>
      <c r="E254" s="100"/>
    </row>
    <row r="255" spans="1:5" x14ac:dyDescent="0.2">
      <c r="A255" s="100"/>
      <c r="B255" s="100"/>
      <c r="D255" s="100"/>
      <c r="E255" s="100"/>
    </row>
    <row r="256" spans="1:5" x14ac:dyDescent="0.2">
      <c r="A256" s="100"/>
      <c r="B256" s="100"/>
      <c r="D256" s="100"/>
      <c r="E256" s="100"/>
    </row>
    <row r="257" spans="1:5" x14ac:dyDescent="0.2">
      <c r="A257" s="100"/>
      <c r="B257" s="100"/>
      <c r="D257" s="100"/>
      <c r="E257" s="100"/>
    </row>
    <row r="258" spans="1:5" x14ac:dyDescent="0.2">
      <c r="A258" s="100"/>
      <c r="B258" s="100"/>
      <c r="D258" s="100"/>
      <c r="E258" s="100"/>
    </row>
    <row r="259" spans="1:5" x14ac:dyDescent="0.2">
      <c r="A259" s="100"/>
      <c r="B259" s="100"/>
      <c r="D259" s="100"/>
      <c r="E259" s="100"/>
    </row>
    <row r="260" spans="1:5" x14ac:dyDescent="0.2">
      <c r="A260" s="100"/>
      <c r="B260" s="100"/>
      <c r="D260" s="100"/>
      <c r="E260" s="100"/>
    </row>
  </sheetData>
  <mergeCells count="18">
    <mergeCell ref="A3:E3"/>
    <mergeCell ref="C1:E1"/>
    <mergeCell ref="A2:E2"/>
    <mergeCell ref="A5:A6"/>
    <mergeCell ref="A14:A15"/>
    <mergeCell ref="A7:A8"/>
    <mergeCell ref="A10:A11"/>
    <mergeCell ref="A57:A58"/>
    <mergeCell ref="A16:A21"/>
    <mergeCell ref="A22:A23"/>
    <mergeCell ref="A24:A26"/>
    <mergeCell ref="A27:A28"/>
    <mergeCell ref="A29:A30"/>
    <mergeCell ref="A31:A33"/>
    <mergeCell ref="A35:A45"/>
    <mergeCell ref="A46:A47"/>
    <mergeCell ref="A48:A53"/>
    <mergeCell ref="A54:A55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10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26"/>
  <sheetViews>
    <sheetView view="pageBreakPreview" zoomScale="130" zoomScaleNormal="100" zoomScaleSheetLayoutView="13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6" sqref="D16"/>
    </sheetView>
  </sheetViews>
  <sheetFormatPr defaultColWidth="9.140625" defaultRowHeight="12.75" x14ac:dyDescent="0.2"/>
  <cols>
    <col min="1" max="1" width="8.85546875" style="37" customWidth="1"/>
    <col min="2" max="2" width="94.85546875" style="39" customWidth="1"/>
    <col min="3" max="16384" width="9.140625" style="37"/>
  </cols>
  <sheetData>
    <row r="1" spans="1:2" ht="45" x14ac:dyDescent="0.2">
      <c r="A1" s="210"/>
      <c r="B1" s="211" t="s">
        <v>2586</v>
      </c>
    </row>
    <row r="2" spans="1:2" ht="36.75" customHeight="1" x14ac:dyDescent="0.2">
      <c r="A2" s="498" t="s">
        <v>1873</v>
      </c>
      <c r="B2" s="498"/>
    </row>
    <row r="3" spans="1:2" ht="18" customHeight="1" x14ac:dyDescent="0.2">
      <c r="A3" s="212" t="s">
        <v>2344</v>
      </c>
      <c r="B3" s="212" t="s">
        <v>156</v>
      </c>
    </row>
    <row r="4" spans="1:2" ht="15" x14ac:dyDescent="0.2">
      <c r="A4" s="324" t="s">
        <v>1347</v>
      </c>
      <c r="B4" s="325" t="s">
        <v>459</v>
      </c>
    </row>
    <row r="5" spans="1:2" ht="15" x14ac:dyDescent="0.2">
      <c r="A5" s="324" t="s">
        <v>1366</v>
      </c>
      <c r="B5" s="325" t="s">
        <v>274</v>
      </c>
    </row>
    <row r="6" spans="1:2" ht="15" x14ac:dyDescent="0.2">
      <c r="A6" s="324" t="s">
        <v>1422</v>
      </c>
      <c r="B6" s="325" t="s">
        <v>1423</v>
      </c>
    </row>
    <row r="7" spans="1:2" ht="15" x14ac:dyDescent="0.2">
      <c r="A7" s="324" t="s">
        <v>1424</v>
      </c>
      <c r="B7" s="325" t="s">
        <v>1425</v>
      </c>
    </row>
    <row r="8" spans="1:2" ht="15" x14ac:dyDescent="0.2">
      <c r="A8" s="324" t="s">
        <v>1436</v>
      </c>
      <c r="B8" s="325" t="s">
        <v>530</v>
      </c>
    </row>
    <row r="9" spans="1:2" ht="15" x14ac:dyDescent="0.2">
      <c r="A9" s="324" t="s">
        <v>1534</v>
      </c>
      <c r="B9" s="325" t="s">
        <v>856</v>
      </c>
    </row>
    <row r="10" spans="1:2" ht="15" x14ac:dyDescent="0.2">
      <c r="A10" s="324" t="s">
        <v>1570</v>
      </c>
      <c r="B10" s="325" t="s">
        <v>673</v>
      </c>
    </row>
    <row r="11" spans="1:2" ht="15" x14ac:dyDescent="0.2">
      <c r="A11" s="324" t="s">
        <v>1572</v>
      </c>
      <c r="B11" s="325" t="s">
        <v>384</v>
      </c>
    </row>
    <row r="12" spans="1:2" ht="15" x14ac:dyDescent="0.2">
      <c r="A12" s="324" t="s">
        <v>1574</v>
      </c>
      <c r="B12" s="325" t="s">
        <v>799</v>
      </c>
    </row>
    <row r="13" spans="1:2" ht="15" x14ac:dyDescent="0.2">
      <c r="A13" s="324" t="s">
        <v>1575</v>
      </c>
      <c r="B13" s="325" t="s">
        <v>1032</v>
      </c>
    </row>
    <row r="14" spans="1:2" ht="15" x14ac:dyDescent="0.2">
      <c r="A14" s="324" t="s">
        <v>1579</v>
      </c>
      <c r="B14" s="325" t="s">
        <v>235</v>
      </c>
    </row>
    <row r="15" spans="1:2" ht="15" x14ac:dyDescent="0.2">
      <c r="A15" s="324" t="s">
        <v>1605</v>
      </c>
      <c r="B15" s="325" t="s">
        <v>6</v>
      </c>
    </row>
    <row r="16" spans="1:2" ht="15" x14ac:dyDescent="0.2">
      <c r="A16" s="324" t="s">
        <v>1618</v>
      </c>
      <c r="B16" s="325" t="s">
        <v>726</v>
      </c>
    </row>
    <row r="17" spans="1:2" ht="15" x14ac:dyDescent="0.2">
      <c r="A17" s="324" t="s">
        <v>1628</v>
      </c>
      <c r="B17" s="325" t="s">
        <v>245</v>
      </c>
    </row>
    <row r="18" spans="1:2" ht="15" x14ac:dyDescent="0.2">
      <c r="A18" s="324" t="s">
        <v>1634</v>
      </c>
      <c r="B18" s="325" t="s">
        <v>732</v>
      </c>
    </row>
    <row r="19" spans="1:2" ht="15" x14ac:dyDescent="0.2">
      <c r="A19" s="324" t="s">
        <v>1646</v>
      </c>
      <c r="B19" s="325" t="s">
        <v>937</v>
      </c>
    </row>
    <row r="20" spans="1:2" ht="15" x14ac:dyDescent="0.2">
      <c r="A20" s="324" t="s">
        <v>1647</v>
      </c>
      <c r="B20" s="325" t="s">
        <v>938</v>
      </c>
    </row>
    <row r="21" spans="1:2" ht="15" x14ac:dyDescent="0.2">
      <c r="A21" s="324" t="s">
        <v>1648</v>
      </c>
      <c r="B21" s="325" t="s">
        <v>257</v>
      </c>
    </row>
    <row r="22" spans="1:2" ht="15" x14ac:dyDescent="0.2">
      <c r="A22" s="324" t="s">
        <v>1649</v>
      </c>
      <c r="B22" s="325" t="s">
        <v>258</v>
      </c>
    </row>
    <row r="23" spans="1:2" ht="15" x14ac:dyDescent="0.2">
      <c r="A23" s="324" t="s">
        <v>1650</v>
      </c>
      <c r="B23" s="325" t="s">
        <v>259</v>
      </c>
    </row>
    <row r="24" spans="1:2" ht="15" x14ac:dyDescent="0.2">
      <c r="A24" s="324" t="s">
        <v>1676</v>
      </c>
      <c r="B24" s="325" t="s">
        <v>801</v>
      </c>
    </row>
    <row r="25" spans="1:2" ht="30" x14ac:dyDescent="0.2">
      <c r="A25" s="324" t="s">
        <v>1678</v>
      </c>
      <c r="B25" s="325" t="s">
        <v>1679</v>
      </c>
    </row>
    <row r="26" spans="1:2" ht="15" x14ac:dyDescent="0.2">
      <c r="A26" s="324" t="s">
        <v>1683</v>
      </c>
      <c r="B26" s="325" t="s">
        <v>620</v>
      </c>
    </row>
  </sheetData>
  <mergeCells count="1">
    <mergeCell ref="A2:B2"/>
  </mergeCells>
  <pageMargins left="0.39370078740157483" right="0.39370078740157483" top="0.39370078740157483" bottom="0.39370078740157483" header="0.51181102362204722" footer="0.51181102362204722"/>
  <pageSetup paperSize="9" scale="93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19"/>
  <sheetViews>
    <sheetView view="pageBreakPreview" zoomScaleNormal="100" zoomScaleSheetLayoutView="100" workbookViewId="0">
      <pane xSplit="2" ySplit="1" topLeftCell="C2" activePane="bottomRight" state="frozen"/>
      <selection activeCell="B1" sqref="B1"/>
      <selection pane="topRight" activeCell="C1" sqref="C1"/>
      <selection pane="bottomLeft" activeCell="B6" sqref="B6"/>
      <selection pane="bottomRight" activeCell="E6" sqref="E6"/>
    </sheetView>
  </sheetViews>
  <sheetFormatPr defaultColWidth="9.140625" defaultRowHeight="15.75" x14ac:dyDescent="0.2"/>
  <cols>
    <col min="1" max="1" width="8.140625" style="229" customWidth="1"/>
    <col min="2" max="2" width="24.140625" style="362" customWidth="1"/>
    <col min="3" max="4" width="23.28515625" style="348" customWidth="1"/>
    <col min="5" max="5" width="26.7109375" style="348" customWidth="1"/>
    <col min="6" max="6" width="24.7109375" style="348" customWidth="1"/>
    <col min="7" max="7" width="20.5703125" style="348" customWidth="1"/>
    <col min="8" max="8" width="24.5703125" style="348" customWidth="1"/>
    <col min="9" max="9" width="27" style="348" customWidth="1"/>
    <col min="10" max="10" width="16.7109375" style="348" customWidth="1"/>
    <col min="11" max="16384" width="9.140625" style="349"/>
  </cols>
  <sheetData>
    <row r="1" spans="1:10" ht="45" customHeight="1" x14ac:dyDescent="0.25">
      <c r="I1" s="510" t="s">
        <v>2972</v>
      </c>
      <c r="J1" s="510"/>
    </row>
    <row r="2" spans="1:10" ht="45.75" customHeight="1" x14ac:dyDescent="0.2">
      <c r="A2" s="349"/>
      <c r="B2" s="511" t="s">
        <v>2839</v>
      </c>
      <c r="C2" s="511"/>
      <c r="D2" s="511"/>
      <c r="E2" s="511"/>
      <c r="F2" s="511"/>
      <c r="G2" s="511"/>
      <c r="H2" s="511"/>
      <c r="I2" s="511"/>
      <c r="J2" s="424"/>
    </row>
    <row r="3" spans="1:10" ht="12.75" x14ac:dyDescent="0.2">
      <c r="A3" s="214"/>
      <c r="B3" s="214"/>
      <c r="C3" s="214"/>
      <c r="D3" s="214"/>
      <c r="E3" s="214"/>
      <c r="F3" s="214"/>
      <c r="G3" s="214"/>
      <c r="H3" s="214"/>
      <c r="I3" s="214"/>
      <c r="J3" s="214"/>
    </row>
    <row r="4" spans="1:10" s="348" customFormat="1" ht="45" x14ac:dyDescent="0.2">
      <c r="A4" s="423"/>
      <c r="B4" s="312" t="s">
        <v>2381</v>
      </c>
      <c r="C4" s="279" t="s">
        <v>2815</v>
      </c>
      <c r="D4" s="279" t="s">
        <v>2825</v>
      </c>
      <c r="E4" s="279" t="s">
        <v>2826</v>
      </c>
      <c r="F4" s="279" t="s">
        <v>2827</v>
      </c>
      <c r="G4" s="279" t="s">
        <v>2828</v>
      </c>
      <c r="H4" s="279" t="s">
        <v>2829</v>
      </c>
      <c r="I4" s="279" t="s">
        <v>2830</v>
      </c>
      <c r="J4" s="279" t="s">
        <v>2816</v>
      </c>
    </row>
    <row r="5" spans="1:10" s="348" customFormat="1" ht="60" x14ac:dyDescent="0.2">
      <c r="A5" s="512" t="s">
        <v>24</v>
      </c>
      <c r="B5" s="500" t="s">
        <v>2382</v>
      </c>
      <c r="C5" s="280"/>
      <c r="D5" s="280"/>
      <c r="E5" s="280"/>
      <c r="F5" s="280"/>
      <c r="G5" s="280"/>
      <c r="H5" s="281" t="s">
        <v>2383</v>
      </c>
      <c r="I5" s="281"/>
      <c r="J5" s="280"/>
    </row>
    <row r="6" spans="1:10" s="348" customFormat="1" ht="90" x14ac:dyDescent="0.25">
      <c r="A6" s="512"/>
      <c r="B6" s="500"/>
      <c r="C6" s="280"/>
      <c r="D6" s="280"/>
      <c r="E6" s="280"/>
      <c r="F6" s="280"/>
      <c r="G6" s="350" t="s">
        <v>2384</v>
      </c>
      <c r="H6" s="279"/>
      <c r="I6" s="350"/>
      <c r="J6" s="280"/>
    </row>
    <row r="7" spans="1:10" ht="15" x14ac:dyDescent="0.2">
      <c r="A7" s="512"/>
      <c r="B7" s="500"/>
      <c r="C7" s="280"/>
      <c r="D7" s="280"/>
      <c r="E7" s="280"/>
      <c r="F7" s="280"/>
      <c r="G7" s="280"/>
      <c r="H7" s="351" t="s">
        <v>2385</v>
      </c>
      <c r="I7" s="352"/>
      <c r="J7" s="280"/>
    </row>
    <row r="8" spans="1:10" ht="30" x14ac:dyDescent="0.2">
      <c r="A8" s="512"/>
      <c r="B8" s="500"/>
      <c r="C8" s="280"/>
      <c r="D8" s="280"/>
      <c r="E8" s="280"/>
      <c r="F8" s="280"/>
      <c r="G8" s="280"/>
      <c r="H8" s="351" t="s">
        <v>2386</v>
      </c>
      <c r="I8" s="352"/>
      <c r="J8" s="280"/>
    </row>
    <row r="9" spans="1:10" ht="15" x14ac:dyDescent="0.2">
      <c r="A9" s="512"/>
      <c r="B9" s="500"/>
      <c r="C9" s="280"/>
      <c r="D9" s="280"/>
      <c r="E9" s="280"/>
      <c r="F9" s="280"/>
      <c r="G9" s="280"/>
      <c r="H9" s="351" t="s">
        <v>2387</v>
      </c>
      <c r="I9" s="352"/>
      <c r="J9" s="280"/>
    </row>
    <row r="10" spans="1:10" ht="15" x14ac:dyDescent="0.2">
      <c r="A10" s="512"/>
      <c r="B10" s="500"/>
      <c r="C10" s="280"/>
      <c r="D10" s="280"/>
      <c r="E10" s="280"/>
      <c r="F10" s="280"/>
      <c r="G10" s="280"/>
      <c r="H10" s="351" t="s">
        <v>2388</v>
      </c>
      <c r="I10" s="352"/>
      <c r="J10" s="280"/>
    </row>
    <row r="11" spans="1:10" ht="30" x14ac:dyDescent="0.2">
      <c r="A11" s="512"/>
      <c r="B11" s="500"/>
      <c r="C11" s="280"/>
      <c r="D11" s="280"/>
      <c r="E11" s="280"/>
      <c r="F11" s="280"/>
      <c r="G11" s="280"/>
      <c r="H11" s="351" t="s">
        <v>2389</v>
      </c>
      <c r="I11" s="352"/>
      <c r="J11" s="280"/>
    </row>
    <row r="12" spans="1:10" ht="15" x14ac:dyDescent="0.2">
      <c r="A12" s="512"/>
      <c r="B12" s="500"/>
      <c r="C12" s="280"/>
      <c r="D12" s="280"/>
      <c r="E12" s="280"/>
      <c r="F12" s="280"/>
      <c r="G12" s="280"/>
      <c r="H12" s="351" t="s">
        <v>2390</v>
      </c>
      <c r="I12" s="352"/>
      <c r="J12" s="280"/>
    </row>
    <row r="13" spans="1:10" ht="30" x14ac:dyDescent="0.25">
      <c r="A13" s="512"/>
      <c r="B13" s="500"/>
      <c r="C13" s="280"/>
      <c r="D13" s="280"/>
      <c r="E13" s="350" t="s">
        <v>2391</v>
      </c>
      <c r="F13" s="280"/>
      <c r="G13" s="280"/>
      <c r="H13" s="351"/>
      <c r="I13" s="350"/>
      <c r="J13" s="280"/>
    </row>
    <row r="14" spans="1:10" ht="15" x14ac:dyDescent="0.2">
      <c r="A14" s="512"/>
      <c r="B14" s="500"/>
      <c r="C14" s="280"/>
      <c r="D14" s="280"/>
      <c r="E14" s="353" t="s">
        <v>2392</v>
      </c>
      <c r="F14" s="280"/>
      <c r="G14" s="280"/>
      <c r="H14" s="280"/>
      <c r="I14" s="352"/>
      <c r="J14" s="280"/>
    </row>
    <row r="15" spans="1:10" ht="15" x14ac:dyDescent="0.2">
      <c r="A15" s="512"/>
      <c r="B15" s="500"/>
      <c r="C15" s="280"/>
      <c r="D15" s="280"/>
      <c r="E15" s="353" t="s">
        <v>2393</v>
      </c>
      <c r="F15" s="280"/>
      <c r="G15" s="280"/>
      <c r="H15" s="280"/>
      <c r="I15" s="352"/>
      <c r="J15" s="280"/>
    </row>
    <row r="16" spans="1:10" ht="15" x14ac:dyDescent="0.2">
      <c r="A16" s="512"/>
      <c r="B16" s="500"/>
      <c r="C16" s="280"/>
      <c r="D16" s="280"/>
      <c r="E16" s="353" t="s">
        <v>2394</v>
      </c>
      <c r="F16" s="280"/>
      <c r="G16" s="280"/>
      <c r="H16" s="280"/>
      <c r="I16" s="352"/>
      <c r="J16" s="280"/>
    </row>
    <row r="17" spans="1:10" ht="15" x14ac:dyDescent="0.2">
      <c r="A17" s="512"/>
      <c r="B17" s="500"/>
      <c r="C17" s="280"/>
      <c r="D17" s="280"/>
      <c r="E17" s="351"/>
      <c r="F17" s="351" t="s">
        <v>2395</v>
      </c>
      <c r="G17" s="280"/>
      <c r="H17" s="280"/>
      <c r="I17" s="352"/>
      <c r="J17" s="280"/>
    </row>
    <row r="18" spans="1:10" ht="15" x14ac:dyDescent="0.2">
      <c r="A18" s="512"/>
      <c r="B18" s="500"/>
      <c r="C18" s="280"/>
      <c r="D18" s="280"/>
      <c r="E18" s="351" t="s">
        <v>2396</v>
      </c>
      <c r="F18" s="280"/>
      <c r="G18" s="280"/>
      <c r="H18" s="280"/>
      <c r="I18" s="352"/>
      <c r="J18" s="280"/>
    </row>
    <row r="19" spans="1:10" ht="15" x14ac:dyDescent="0.2">
      <c r="A19" s="512"/>
      <c r="B19" s="500"/>
      <c r="C19" s="280"/>
      <c r="D19" s="280"/>
      <c r="E19" s="351" t="s">
        <v>2397</v>
      </c>
      <c r="F19" s="280"/>
      <c r="G19" s="280"/>
      <c r="H19" s="280"/>
      <c r="I19" s="352"/>
      <c r="J19" s="280"/>
    </row>
    <row r="20" spans="1:10" ht="15" x14ac:dyDescent="0.2">
      <c r="A20" s="512"/>
      <c r="B20" s="500"/>
      <c r="C20" s="280"/>
      <c r="D20" s="280"/>
      <c r="E20" s="280"/>
      <c r="F20" s="280"/>
      <c r="G20" s="280"/>
      <c r="H20" s="351" t="s">
        <v>2398</v>
      </c>
      <c r="I20" s="352"/>
      <c r="J20" s="280"/>
    </row>
    <row r="21" spans="1:10" ht="15" x14ac:dyDescent="0.2">
      <c r="A21" s="512"/>
      <c r="B21" s="500"/>
      <c r="C21" s="280"/>
      <c r="D21" s="280"/>
      <c r="E21" s="280"/>
      <c r="F21" s="280"/>
      <c r="G21" s="280"/>
      <c r="H21" s="351" t="s">
        <v>2399</v>
      </c>
      <c r="I21" s="352"/>
      <c r="J21" s="280"/>
    </row>
    <row r="22" spans="1:10" ht="30" x14ac:dyDescent="0.2">
      <c r="A22" s="512"/>
      <c r="B22" s="500"/>
      <c r="C22" s="280"/>
      <c r="D22" s="280"/>
      <c r="E22" s="351"/>
      <c r="F22" s="351" t="s">
        <v>2400</v>
      </c>
      <c r="G22" s="280"/>
      <c r="H22" s="351"/>
      <c r="I22" s="352"/>
      <c r="J22" s="280"/>
    </row>
    <row r="23" spans="1:10" ht="15" x14ac:dyDescent="0.25">
      <c r="A23" s="512"/>
      <c r="B23" s="500"/>
      <c r="C23" s="280"/>
      <c r="D23" s="280"/>
      <c r="E23" s="280"/>
      <c r="F23" s="280"/>
      <c r="G23" s="280"/>
      <c r="H23" s="171" t="s">
        <v>2401</v>
      </c>
      <c r="I23" s="352"/>
      <c r="J23" s="280"/>
    </row>
    <row r="24" spans="1:10" ht="60" x14ac:dyDescent="0.25">
      <c r="A24" s="512"/>
      <c r="B24" s="500"/>
      <c r="C24" s="280"/>
      <c r="D24" s="280"/>
      <c r="E24" s="280"/>
      <c r="F24" s="280"/>
      <c r="G24" s="280"/>
      <c r="H24" s="171"/>
      <c r="I24" s="171" t="s">
        <v>2402</v>
      </c>
      <c r="J24" s="280"/>
    </row>
    <row r="25" spans="1:10" ht="15" x14ac:dyDescent="0.2">
      <c r="A25" s="512"/>
      <c r="B25" s="500"/>
      <c r="C25" s="280"/>
      <c r="D25" s="280"/>
      <c r="E25" s="280"/>
      <c r="F25" s="280"/>
      <c r="G25" s="280"/>
      <c r="H25" s="351" t="s">
        <v>2403</v>
      </c>
      <c r="I25" s="351"/>
      <c r="J25" s="280"/>
    </row>
    <row r="26" spans="1:10" ht="15" x14ac:dyDescent="0.25">
      <c r="A26" s="512" t="s">
        <v>25</v>
      </c>
      <c r="B26" s="500" t="s">
        <v>2404</v>
      </c>
      <c r="C26" s="279"/>
      <c r="D26" s="279"/>
      <c r="E26" s="350" t="s">
        <v>2392</v>
      </c>
      <c r="F26" s="350"/>
      <c r="G26" s="350"/>
      <c r="H26" s="350"/>
      <c r="I26" s="350"/>
      <c r="J26" s="350"/>
    </row>
    <row r="27" spans="1:10" ht="15" x14ac:dyDescent="0.25">
      <c r="A27" s="512"/>
      <c r="B27" s="500"/>
      <c r="C27" s="279"/>
      <c r="D27" s="279"/>
      <c r="E27" s="350"/>
      <c r="F27" s="350"/>
      <c r="G27" s="350"/>
      <c r="H27" s="350" t="s">
        <v>2405</v>
      </c>
      <c r="I27" s="350"/>
      <c r="J27" s="350"/>
    </row>
    <row r="28" spans="1:10" ht="15" x14ac:dyDescent="0.25">
      <c r="A28" s="512"/>
      <c r="B28" s="500"/>
      <c r="C28" s="279"/>
      <c r="D28" s="279"/>
      <c r="E28" s="350" t="s">
        <v>2393</v>
      </c>
      <c r="F28" s="279"/>
      <c r="G28" s="279"/>
      <c r="H28" s="279"/>
      <c r="I28" s="350"/>
      <c r="J28" s="350"/>
    </row>
    <row r="29" spans="1:10" ht="15" x14ac:dyDescent="0.25">
      <c r="A29" s="512"/>
      <c r="B29" s="500"/>
      <c r="C29" s="279"/>
      <c r="D29" s="279"/>
      <c r="E29" s="350"/>
      <c r="F29" s="279"/>
      <c r="G29" s="279"/>
      <c r="H29" s="350" t="s">
        <v>2406</v>
      </c>
      <c r="I29" s="350"/>
      <c r="J29" s="350"/>
    </row>
    <row r="30" spans="1:10" ht="15" x14ac:dyDescent="0.25">
      <c r="A30" s="512"/>
      <c r="B30" s="500"/>
      <c r="C30" s="279"/>
      <c r="D30" s="279"/>
      <c r="E30" s="350" t="s">
        <v>2407</v>
      </c>
      <c r="F30" s="279"/>
      <c r="G30" s="279"/>
      <c r="H30" s="279"/>
      <c r="I30" s="350"/>
      <c r="J30" s="350"/>
    </row>
    <row r="31" spans="1:10" ht="45" x14ac:dyDescent="0.25">
      <c r="A31" s="512"/>
      <c r="B31" s="500"/>
      <c r="C31" s="279"/>
      <c r="D31" s="279"/>
      <c r="E31" s="279"/>
      <c r="F31" s="279"/>
      <c r="G31" s="350" t="s">
        <v>2408</v>
      </c>
      <c r="H31" s="279"/>
      <c r="I31" s="350"/>
      <c r="J31" s="350"/>
    </row>
    <row r="32" spans="1:10" ht="30" x14ac:dyDescent="0.25">
      <c r="A32" s="512"/>
      <c r="B32" s="500"/>
      <c r="C32" s="279"/>
      <c r="D32" s="279"/>
      <c r="E32" s="350"/>
      <c r="F32" s="350" t="s">
        <v>2409</v>
      </c>
      <c r="G32" s="350"/>
      <c r="H32" s="350"/>
      <c r="I32" s="350"/>
      <c r="J32" s="350"/>
    </row>
    <row r="33" spans="1:10" ht="15" x14ac:dyDescent="0.25">
      <c r="A33" s="512"/>
      <c r="B33" s="500"/>
      <c r="C33" s="279"/>
      <c r="D33" s="279"/>
      <c r="E33" s="350" t="s">
        <v>2410</v>
      </c>
      <c r="F33" s="279"/>
      <c r="G33" s="279"/>
      <c r="H33" s="279"/>
      <c r="I33" s="350"/>
      <c r="J33" s="350"/>
    </row>
    <row r="34" spans="1:10" ht="15" x14ac:dyDescent="0.25">
      <c r="A34" s="512"/>
      <c r="B34" s="500"/>
      <c r="C34" s="279"/>
      <c r="D34" s="279"/>
      <c r="E34" s="350"/>
      <c r="F34" s="350" t="s">
        <v>2395</v>
      </c>
      <c r="G34" s="279"/>
      <c r="H34" s="279"/>
      <c r="I34" s="350"/>
      <c r="J34" s="350"/>
    </row>
    <row r="35" spans="1:10" ht="15" x14ac:dyDescent="0.25">
      <c r="A35" s="512"/>
      <c r="B35" s="500"/>
      <c r="C35" s="279"/>
      <c r="D35" s="279"/>
      <c r="E35" s="279"/>
      <c r="F35" s="279"/>
      <c r="G35" s="279"/>
      <c r="H35" s="350" t="s">
        <v>2411</v>
      </c>
      <c r="I35" s="350"/>
      <c r="J35" s="350"/>
    </row>
    <row r="36" spans="1:10" ht="15" x14ac:dyDescent="0.25">
      <c r="A36" s="512"/>
      <c r="B36" s="500"/>
      <c r="C36" s="279"/>
      <c r="D36" s="279"/>
      <c r="E36" s="279"/>
      <c r="F36" s="279"/>
      <c r="G36" s="279"/>
      <c r="H36" s="350" t="s">
        <v>2412</v>
      </c>
      <c r="I36" s="350"/>
      <c r="J36" s="350"/>
    </row>
    <row r="37" spans="1:10" ht="15" x14ac:dyDescent="0.25">
      <c r="A37" s="512"/>
      <c r="B37" s="500"/>
      <c r="C37" s="279"/>
      <c r="D37" s="279"/>
      <c r="E37" s="279"/>
      <c r="F37" s="279"/>
      <c r="G37" s="279"/>
      <c r="H37" s="350" t="s">
        <v>2413</v>
      </c>
      <c r="I37" s="350"/>
      <c r="J37" s="350"/>
    </row>
    <row r="38" spans="1:10" ht="15" x14ac:dyDescent="0.25">
      <c r="A38" s="512"/>
      <c r="B38" s="500"/>
      <c r="C38" s="279"/>
      <c r="D38" s="279"/>
      <c r="E38" s="279"/>
      <c r="F38" s="279"/>
      <c r="G38" s="279"/>
      <c r="H38" s="350" t="s">
        <v>2396</v>
      </c>
      <c r="I38" s="350"/>
      <c r="J38" s="350"/>
    </row>
    <row r="39" spans="1:10" ht="15" x14ac:dyDescent="0.25">
      <c r="A39" s="499">
        <v>560220</v>
      </c>
      <c r="B39" s="500" t="s">
        <v>2414</v>
      </c>
      <c r="C39" s="279"/>
      <c r="D39" s="279"/>
      <c r="E39" s="354" t="s">
        <v>2436</v>
      </c>
      <c r="F39" s="279"/>
      <c r="G39" s="279"/>
      <c r="H39" s="279"/>
      <c r="I39" s="354"/>
      <c r="J39" s="279"/>
    </row>
    <row r="40" spans="1:10" ht="15" x14ac:dyDescent="0.25">
      <c r="A40" s="499"/>
      <c r="B40" s="500"/>
      <c r="C40" s="279"/>
      <c r="D40" s="279"/>
      <c r="E40" s="354" t="s">
        <v>2440</v>
      </c>
      <c r="F40" s="279"/>
      <c r="G40" s="279"/>
      <c r="H40" s="279"/>
      <c r="I40" s="354"/>
      <c r="J40" s="279"/>
    </row>
    <row r="41" spans="1:10" ht="15" x14ac:dyDescent="0.25">
      <c r="A41" s="499"/>
      <c r="B41" s="500"/>
      <c r="C41" s="279"/>
      <c r="D41" s="279"/>
      <c r="E41" s="354" t="s">
        <v>2415</v>
      </c>
      <c r="F41" s="279"/>
      <c r="G41" s="279"/>
      <c r="H41" s="279"/>
      <c r="I41" s="354"/>
      <c r="J41" s="279"/>
    </row>
    <row r="42" spans="1:10" ht="15" x14ac:dyDescent="0.25">
      <c r="A42" s="499"/>
      <c r="B42" s="500"/>
      <c r="C42" s="279"/>
      <c r="D42" s="279"/>
      <c r="E42" s="354" t="s">
        <v>2416</v>
      </c>
      <c r="F42" s="279"/>
      <c r="G42" s="279"/>
      <c r="H42" s="279"/>
      <c r="I42" s="354"/>
      <c r="J42" s="279"/>
    </row>
    <row r="43" spans="1:10" ht="15" x14ac:dyDescent="0.25">
      <c r="A43" s="499"/>
      <c r="B43" s="500"/>
      <c r="C43" s="279"/>
      <c r="D43" s="279"/>
      <c r="E43" s="354"/>
      <c r="F43" s="354"/>
      <c r="G43" s="354"/>
      <c r="H43" s="354" t="s">
        <v>2417</v>
      </c>
      <c r="I43" s="354"/>
      <c r="J43" s="279"/>
    </row>
    <row r="44" spans="1:10" ht="15" x14ac:dyDescent="0.25">
      <c r="A44" s="499"/>
      <c r="B44" s="500"/>
      <c r="C44" s="279"/>
      <c r="D44" s="279"/>
      <c r="E44" s="354" t="s">
        <v>370</v>
      </c>
      <c r="F44" s="279"/>
      <c r="G44" s="279"/>
      <c r="H44" s="279"/>
      <c r="I44" s="354"/>
      <c r="J44" s="279"/>
    </row>
    <row r="45" spans="1:10" ht="30" x14ac:dyDescent="0.25">
      <c r="A45" s="499"/>
      <c r="B45" s="500"/>
      <c r="C45" s="279"/>
      <c r="D45" s="279"/>
      <c r="E45" s="279"/>
      <c r="F45" s="279"/>
      <c r="G45" s="279"/>
      <c r="H45" s="354" t="s">
        <v>2418</v>
      </c>
      <c r="I45" s="354"/>
      <c r="J45" s="279"/>
    </row>
    <row r="46" spans="1:10" ht="15" x14ac:dyDescent="0.25">
      <c r="A46" s="499"/>
      <c r="B46" s="500"/>
      <c r="C46" s="279"/>
      <c r="D46" s="279"/>
      <c r="E46" s="354" t="s">
        <v>2419</v>
      </c>
      <c r="F46" s="279"/>
      <c r="G46" s="279"/>
      <c r="H46" s="279"/>
      <c r="I46" s="354"/>
      <c r="J46" s="279"/>
    </row>
    <row r="47" spans="1:10" ht="63" x14ac:dyDescent="0.2">
      <c r="A47" s="419" t="s">
        <v>27</v>
      </c>
      <c r="B47" s="421" t="s">
        <v>2420</v>
      </c>
      <c r="C47" s="279"/>
      <c r="D47" s="279"/>
      <c r="E47" s="355"/>
      <c r="F47" s="355" t="s">
        <v>2421</v>
      </c>
      <c r="G47" s="281"/>
      <c r="H47" s="281"/>
      <c r="I47" s="279"/>
      <c r="J47" s="279"/>
    </row>
    <row r="48" spans="1:10" ht="94.5" x14ac:dyDescent="0.2">
      <c r="A48" s="419" t="s">
        <v>29</v>
      </c>
      <c r="B48" s="421" t="s">
        <v>2422</v>
      </c>
      <c r="C48" s="279"/>
      <c r="D48" s="279"/>
      <c r="E48" s="279"/>
      <c r="F48" s="279"/>
      <c r="G48" s="279"/>
      <c r="H48" s="279"/>
      <c r="I48" s="279"/>
      <c r="J48" s="279" t="s">
        <v>2423</v>
      </c>
    </row>
    <row r="49" spans="1:10" ht="30" x14ac:dyDescent="0.25">
      <c r="A49" s="499" t="s">
        <v>30</v>
      </c>
      <c r="B49" s="500" t="s">
        <v>2424</v>
      </c>
      <c r="C49" s="279"/>
      <c r="D49" s="279"/>
      <c r="E49" s="279"/>
      <c r="F49" s="279"/>
      <c r="G49" s="279"/>
      <c r="H49" s="354" t="s">
        <v>2425</v>
      </c>
      <c r="I49" s="354"/>
      <c r="J49" s="279"/>
    </row>
    <row r="50" spans="1:10" ht="30" x14ac:dyDescent="0.25">
      <c r="A50" s="499"/>
      <c r="B50" s="500"/>
      <c r="C50" s="279"/>
      <c r="D50" s="279"/>
      <c r="E50" s="279"/>
      <c r="F50" s="279"/>
      <c r="G50" s="279"/>
      <c r="H50" s="354" t="s">
        <v>2431</v>
      </c>
      <c r="I50" s="354"/>
      <c r="J50" s="279"/>
    </row>
    <row r="51" spans="1:10" ht="30" x14ac:dyDescent="0.2">
      <c r="A51" s="499"/>
      <c r="B51" s="500"/>
      <c r="C51" s="279"/>
      <c r="D51" s="279"/>
      <c r="E51" s="279"/>
      <c r="F51" s="279"/>
      <c r="G51" s="279"/>
      <c r="H51" s="355" t="s">
        <v>2426</v>
      </c>
      <c r="I51" s="355"/>
      <c r="J51" s="279"/>
    </row>
    <row r="52" spans="1:10" ht="30" x14ac:dyDescent="0.2">
      <c r="A52" s="499"/>
      <c r="B52" s="500"/>
      <c r="C52" s="279"/>
      <c r="D52" s="279"/>
      <c r="E52" s="279"/>
      <c r="F52" s="279"/>
      <c r="G52" s="279"/>
      <c r="H52" s="355" t="s">
        <v>2427</v>
      </c>
      <c r="I52" s="355"/>
      <c r="J52" s="279"/>
    </row>
    <row r="53" spans="1:10" ht="45" x14ac:dyDescent="0.25">
      <c r="A53" s="499"/>
      <c r="B53" s="500"/>
      <c r="C53" s="279"/>
      <c r="D53" s="279"/>
      <c r="E53" s="279"/>
      <c r="F53" s="279"/>
      <c r="G53" s="279"/>
      <c r="H53" s="354" t="s">
        <v>2428</v>
      </c>
      <c r="I53" s="354"/>
      <c r="J53" s="279"/>
    </row>
    <row r="54" spans="1:10" ht="30" x14ac:dyDescent="0.25">
      <c r="A54" s="499"/>
      <c r="B54" s="500"/>
      <c r="C54" s="279"/>
      <c r="D54" s="279"/>
      <c r="E54" s="279"/>
      <c r="F54" s="279"/>
      <c r="G54" s="279"/>
      <c r="H54" s="354" t="s">
        <v>2840</v>
      </c>
      <c r="I54" s="354"/>
      <c r="J54" s="279"/>
    </row>
    <row r="55" spans="1:10" ht="15" x14ac:dyDescent="0.2">
      <c r="A55" s="499"/>
      <c r="B55" s="500"/>
      <c r="C55" s="279"/>
      <c r="D55" s="279"/>
      <c r="E55" s="279"/>
      <c r="F55" s="279"/>
      <c r="G55" s="279"/>
      <c r="H55" s="355" t="s">
        <v>2429</v>
      </c>
      <c r="I55" s="355"/>
      <c r="J55" s="279"/>
    </row>
    <row r="56" spans="1:10" ht="30" x14ac:dyDescent="0.2">
      <c r="A56" s="499" t="s">
        <v>31</v>
      </c>
      <c r="B56" s="500" t="s">
        <v>2430</v>
      </c>
      <c r="C56" s="279"/>
      <c r="D56" s="279"/>
      <c r="E56" s="282"/>
      <c r="F56" s="279"/>
      <c r="G56" s="279"/>
      <c r="H56" s="281" t="s">
        <v>2426</v>
      </c>
      <c r="I56" s="281"/>
      <c r="J56" s="279"/>
    </row>
    <row r="57" spans="1:10" ht="30" x14ac:dyDescent="0.2">
      <c r="A57" s="499"/>
      <c r="B57" s="500"/>
      <c r="C57" s="279"/>
      <c r="D57" s="279"/>
      <c r="E57" s="282"/>
      <c r="F57" s="279"/>
      <c r="G57" s="279"/>
      <c r="H57" s="281" t="s">
        <v>2431</v>
      </c>
      <c r="I57" s="281"/>
      <c r="J57" s="279"/>
    </row>
    <row r="58" spans="1:10" ht="30" x14ac:dyDescent="0.2">
      <c r="A58" s="499"/>
      <c r="B58" s="500"/>
      <c r="C58" s="279"/>
      <c r="D58" s="279"/>
      <c r="E58" s="282"/>
      <c r="F58" s="279"/>
      <c r="G58" s="279"/>
      <c r="H58" s="281" t="s">
        <v>2432</v>
      </c>
      <c r="I58" s="281"/>
      <c r="J58" s="279"/>
    </row>
    <row r="59" spans="1:10" ht="78.75" x14ac:dyDescent="0.2">
      <c r="A59" s="419" t="s">
        <v>32</v>
      </c>
      <c r="B59" s="421" t="s">
        <v>2433</v>
      </c>
      <c r="C59" s="279"/>
      <c r="D59" s="279"/>
      <c r="E59" s="281" t="s">
        <v>2434</v>
      </c>
      <c r="F59" s="281"/>
      <c r="G59" s="281"/>
      <c r="H59" s="279"/>
      <c r="I59" s="279"/>
      <c r="J59" s="279"/>
    </row>
    <row r="60" spans="1:10" ht="15" x14ac:dyDescent="0.25">
      <c r="A60" s="499" t="s">
        <v>35</v>
      </c>
      <c r="B60" s="500" t="s">
        <v>2435</v>
      </c>
      <c r="C60" s="279"/>
      <c r="D60" s="279"/>
      <c r="E60" s="281" t="s">
        <v>2436</v>
      </c>
      <c r="F60" s="281"/>
      <c r="G60" s="281"/>
      <c r="H60" s="281"/>
      <c r="I60" s="350"/>
      <c r="J60" s="279"/>
    </row>
    <row r="61" spans="1:10" ht="15" x14ac:dyDescent="0.2">
      <c r="A61" s="499"/>
      <c r="B61" s="500"/>
      <c r="C61" s="279"/>
      <c r="D61" s="279"/>
      <c r="E61" s="281" t="s">
        <v>2416</v>
      </c>
      <c r="F61" s="341"/>
      <c r="G61" s="281"/>
      <c r="H61" s="281"/>
      <c r="I61" s="279"/>
      <c r="J61" s="279"/>
    </row>
    <row r="62" spans="1:10" ht="15" x14ac:dyDescent="0.2">
      <c r="A62" s="499"/>
      <c r="B62" s="500"/>
      <c r="C62" s="279"/>
      <c r="D62" s="279"/>
      <c r="E62" s="281"/>
      <c r="F62" s="281" t="s">
        <v>2437</v>
      </c>
      <c r="G62" s="281"/>
      <c r="H62" s="281"/>
      <c r="I62" s="279"/>
      <c r="J62" s="279"/>
    </row>
    <row r="63" spans="1:10" ht="15" x14ac:dyDescent="0.2">
      <c r="A63" s="499"/>
      <c r="B63" s="500"/>
      <c r="C63" s="279"/>
      <c r="D63" s="279"/>
      <c r="E63" s="281" t="s">
        <v>2438</v>
      </c>
      <c r="F63" s="281"/>
      <c r="G63" s="281"/>
      <c r="H63" s="281"/>
      <c r="I63" s="279"/>
      <c r="J63" s="279"/>
    </row>
    <row r="64" spans="1:10" ht="15" x14ac:dyDescent="0.2">
      <c r="A64" s="499"/>
      <c r="B64" s="500"/>
      <c r="C64" s="279"/>
      <c r="D64" s="279"/>
      <c r="E64" s="281" t="s">
        <v>2388</v>
      </c>
      <c r="F64" s="281"/>
      <c r="G64" s="281"/>
      <c r="H64" s="281"/>
      <c r="I64" s="279"/>
      <c r="J64" s="279"/>
    </row>
    <row r="65" spans="1:10" ht="15" x14ac:dyDescent="0.2">
      <c r="A65" s="499"/>
      <c r="B65" s="500"/>
      <c r="C65" s="279"/>
      <c r="D65" s="279"/>
      <c r="E65" s="281" t="s">
        <v>2413</v>
      </c>
      <c r="F65" s="281"/>
      <c r="G65" s="281"/>
      <c r="H65" s="281"/>
      <c r="I65" s="279"/>
      <c r="J65" s="279"/>
    </row>
    <row r="66" spans="1:10" ht="15" x14ac:dyDescent="0.2">
      <c r="A66" s="499"/>
      <c r="B66" s="500"/>
      <c r="C66" s="279"/>
      <c r="D66" s="279"/>
      <c r="E66" s="341"/>
      <c r="F66" s="281"/>
      <c r="G66" s="281"/>
      <c r="H66" s="281" t="s">
        <v>2813</v>
      </c>
      <c r="I66" s="279"/>
      <c r="J66" s="279"/>
    </row>
    <row r="67" spans="1:10" ht="15" x14ac:dyDescent="0.2">
      <c r="A67" s="499"/>
      <c r="B67" s="500"/>
      <c r="C67" s="279"/>
      <c r="D67" s="279"/>
      <c r="E67" s="281" t="s">
        <v>2439</v>
      </c>
      <c r="F67" s="281"/>
      <c r="G67" s="281"/>
      <c r="H67" s="281"/>
      <c r="I67" s="281"/>
      <c r="J67" s="279"/>
    </row>
    <row r="68" spans="1:10" ht="15" x14ac:dyDescent="0.25">
      <c r="A68" s="499"/>
      <c r="B68" s="500"/>
      <c r="C68" s="279"/>
      <c r="D68" s="279"/>
      <c r="E68" s="350" t="s">
        <v>2440</v>
      </c>
      <c r="F68" s="281"/>
      <c r="G68" s="281"/>
      <c r="H68" s="281"/>
      <c r="I68" s="279"/>
      <c r="J68" s="279"/>
    </row>
    <row r="69" spans="1:10" ht="30" x14ac:dyDescent="0.25">
      <c r="A69" s="499"/>
      <c r="B69" s="500"/>
      <c r="C69" s="279"/>
      <c r="D69" s="279"/>
      <c r="E69" s="281"/>
      <c r="F69" s="281"/>
      <c r="G69" s="281"/>
      <c r="H69" s="354" t="s">
        <v>2418</v>
      </c>
      <c r="I69" s="281"/>
      <c r="J69" s="279"/>
    </row>
    <row r="70" spans="1:10" ht="30" x14ac:dyDescent="0.2">
      <c r="A70" s="499"/>
      <c r="B70" s="500"/>
      <c r="C70" s="279"/>
      <c r="D70" s="279"/>
      <c r="E70" s="352"/>
      <c r="F70" s="281"/>
      <c r="G70" s="281"/>
      <c r="H70" s="281" t="s">
        <v>2415</v>
      </c>
      <c r="I70" s="281"/>
      <c r="J70" s="279"/>
    </row>
    <row r="71" spans="1:10" ht="15" x14ac:dyDescent="0.25">
      <c r="A71" s="499"/>
      <c r="B71" s="500"/>
      <c r="C71" s="279"/>
      <c r="D71" s="279"/>
      <c r="E71" s="281" t="s">
        <v>2814</v>
      </c>
      <c r="F71" s="281"/>
      <c r="G71" s="350"/>
      <c r="H71" s="281"/>
      <c r="I71" s="281"/>
      <c r="J71" s="279"/>
    </row>
    <row r="72" spans="1:10" ht="15" x14ac:dyDescent="0.2">
      <c r="A72" s="499" t="s">
        <v>36</v>
      </c>
      <c r="B72" s="500" t="s">
        <v>2441</v>
      </c>
      <c r="C72" s="279"/>
      <c r="D72" s="279"/>
      <c r="E72" s="281" t="s">
        <v>2405</v>
      </c>
      <c r="F72" s="281"/>
      <c r="G72" s="281"/>
      <c r="H72" s="281"/>
      <c r="I72" s="281"/>
      <c r="J72" s="279"/>
    </row>
    <row r="73" spans="1:10" ht="30" x14ac:dyDescent="0.2">
      <c r="A73" s="499"/>
      <c r="B73" s="500"/>
      <c r="C73" s="349"/>
      <c r="D73" s="281"/>
      <c r="E73" s="281" t="s">
        <v>2841</v>
      </c>
      <c r="F73" s="281"/>
      <c r="G73" s="281"/>
      <c r="H73" s="281"/>
      <c r="I73" s="281"/>
      <c r="J73" s="279"/>
    </row>
    <row r="74" spans="1:10" ht="15" x14ac:dyDescent="0.2">
      <c r="A74" s="499"/>
      <c r="B74" s="500"/>
      <c r="C74" s="281" t="s">
        <v>2442</v>
      </c>
      <c r="D74" s="281"/>
      <c r="E74" s="281"/>
      <c r="F74" s="281"/>
      <c r="G74" s="281"/>
      <c r="H74" s="281"/>
      <c r="I74" s="281"/>
      <c r="J74" s="279"/>
    </row>
    <row r="75" spans="1:10" ht="45" x14ac:dyDescent="0.2">
      <c r="A75" s="499"/>
      <c r="B75" s="500"/>
      <c r="C75" s="279"/>
      <c r="D75" s="279"/>
      <c r="E75" s="341"/>
      <c r="F75" s="341" t="s">
        <v>2842</v>
      </c>
      <c r="G75" s="281"/>
      <c r="H75" s="281"/>
      <c r="I75" s="279"/>
      <c r="J75" s="279"/>
    </row>
    <row r="76" spans="1:10" ht="47.25" x14ac:dyDescent="0.2">
      <c r="A76" s="419" t="s">
        <v>37</v>
      </c>
      <c r="B76" s="421" t="s">
        <v>2443</v>
      </c>
      <c r="C76" s="281"/>
      <c r="D76" s="281" t="s">
        <v>2444</v>
      </c>
      <c r="E76" s="281"/>
      <c r="F76" s="281"/>
      <c r="G76" s="281"/>
      <c r="H76" s="281"/>
      <c r="I76" s="279"/>
      <c r="J76" s="279"/>
    </row>
    <row r="77" spans="1:10" ht="45" x14ac:dyDescent="0.2">
      <c r="A77" s="499" t="s">
        <v>38</v>
      </c>
      <c r="B77" s="500" t="s">
        <v>2445</v>
      </c>
      <c r="C77" s="279"/>
      <c r="D77" s="279"/>
      <c r="E77" s="281"/>
      <c r="F77" s="281"/>
      <c r="G77" s="281"/>
      <c r="H77" s="281" t="s">
        <v>2446</v>
      </c>
      <c r="I77" s="281"/>
      <c r="J77" s="279"/>
    </row>
    <row r="78" spans="1:10" ht="30" x14ac:dyDescent="0.2">
      <c r="A78" s="499"/>
      <c r="B78" s="500"/>
      <c r="C78" s="279"/>
      <c r="D78" s="279"/>
      <c r="E78" s="281" t="s">
        <v>2447</v>
      </c>
      <c r="F78" s="281"/>
      <c r="G78" s="281"/>
      <c r="H78" s="281"/>
      <c r="I78" s="281"/>
      <c r="J78" s="279"/>
    </row>
    <row r="79" spans="1:10" ht="30" x14ac:dyDescent="0.2">
      <c r="A79" s="499"/>
      <c r="B79" s="500"/>
      <c r="C79" s="279"/>
      <c r="D79" s="279"/>
      <c r="E79" s="281"/>
      <c r="F79" s="281"/>
      <c r="G79" s="281"/>
      <c r="H79" s="281" t="s">
        <v>2448</v>
      </c>
      <c r="I79" s="281"/>
      <c r="J79" s="279"/>
    </row>
    <row r="80" spans="1:10" ht="15" x14ac:dyDescent="0.2">
      <c r="A80" s="499"/>
      <c r="B80" s="500"/>
      <c r="C80" s="279"/>
      <c r="D80" s="279"/>
      <c r="E80" s="281"/>
      <c r="F80" s="281"/>
      <c r="G80" s="281"/>
      <c r="H80" s="281" t="s">
        <v>2449</v>
      </c>
      <c r="I80" s="281"/>
      <c r="J80" s="279"/>
    </row>
    <row r="81" spans="1:10" ht="15" x14ac:dyDescent="0.2">
      <c r="A81" s="499" t="s">
        <v>39</v>
      </c>
      <c r="B81" s="500" t="s">
        <v>2450</v>
      </c>
      <c r="C81" s="279"/>
      <c r="D81" s="279"/>
      <c r="E81" s="422"/>
      <c r="F81" s="422"/>
      <c r="G81" s="422"/>
      <c r="H81" s="422" t="s">
        <v>2412</v>
      </c>
      <c r="I81" s="422"/>
      <c r="J81" s="279"/>
    </row>
    <row r="82" spans="1:10" ht="15" x14ac:dyDescent="0.2">
      <c r="A82" s="499"/>
      <c r="B82" s="500"/>
      <c r="C82" s="279"/>
      <c r="D82" s="279"/>
      <c r="E82" s="422" t="s">
        <v>2451</v>
      </c>
      <c r="F82" s="422"/>
      <c r="G82" s="422"/>
      <c r="H82" s="422"/>
      <c r="I82" s="422"/>
      <c r="J82" s="279"/>
    </row>
    <row r="83" spans="1:10" ht="15" x14ac:dyDescent="0.25">
      <c r="A83" s="499"/>
      <c r="B83" s="500"/>
      <c r="C83" s="279"/>
      <c r="D83" s="279"/>
      <c r="E83" s="350"/>
      <c r="F83" s="350"/>
      <c r="G83" s="350"/>
      <c r="H83" s="350" t="s">
        <v>2411</v>
      </c>
      <c r="I83" s="350"/>
      <c r="J83" s="279"/>
    </row>
    <row r="84" spans="1:10" ht="30" x14ac:dyDescent="0.2">
      <c r="A84" s="499"/>
      <c r="B84" s="500"/>
      <c r="C84" s="279"/>
      <c r="D84" s="279"/>
      <c r="E84" s="422" t="s">
        <v>2389</v>
      </c>
      <c r="F84" s="422"/>
      <c r="G84" s="422"/>
      <c r="H84" s="422"/>
      <c r="I84" s="422"/>
      <c r="J84" s="279"/>
    </row>
    <row r="85" spans="1:10" ht="15" x14ac:dyDescent="0.2">
      <c r="A85" s="499" t="s">
        <v>40</v>
      </c>
      <c r="B85" s="500" t="s">
        <v>2452</v>
      </c>
      <c r="C85" s="279"/>
      <c r="D85" s="279"/>
      <c r="E85" s="281" t="s">
        <v>2440</v>
      </c>
      <c r="F85" s="281"/>
      <c r="G85" s="281"/>
      <c r="H85" s="281"/>
      <c r="I85" s="279"/>
      <c r="J85" s="279"/>
    </row>
    <row r="86" spans="1:10" ht="15" x14ac:dyDescent="0.2">
      <c r="A86" s="499"/>
      <c r="B86" s="500"/>
      <c r="C86" s="279"/>
      <c r="D86" s="279"/>
      <c r="E86" s="281" t="s">
        <v>2453</v>
      </c>
      <c r="F86" s="281"/>
      <c r="G86" s="281"/>
      <c r="H86" s="281"/>
      <c r="I86" s="279"/>
      <c r="J86" s="279"/>
    </row>
    <row r="87" spans="1:10" ht="15" x14ac:dyDescent="0.2">
      <c r="A87" s="499"/>
      <c r="B87" s="500"/>
      <c r="C87" s="279"/>
      <c r="D87" s="279"/>
      <c r="E87" s="281" t="s">
        <v>2436</v>
      </c>
      <c r="F87" s="281"/>
      <c r="G87" s="281"/>
      <c r="H87" s="281"/>
      <c r="I87" s="279"/>
      <c r="J87" s="279"/>
    </row>
    <row r="88" spans="1:10" ht="15" x14ac:dyDescent="0.2">
      <c r="A88" s="499"/>
      <c r="B88" s="500"/>
      <c r="C88" s="279"/>
      <c r="D88" s="279"/>
      <c r="E88" s="281" t="s">
        <v>2417</v>
      </c>
      <c r="F88" s="281"/>
      <c r="G88" s="281"/>
      <c r="H88" s="281"/>
      <c r="I88" s="279"/>
      <c r="J88" s="279"/>
    </row>
    <row r="89" spans="1:10" ht="30" x14ac:dyDescent="0.2">
      <c r="A89" s="499" t="s">
        <v>41</v>
      </c>
      <c r="B89" s="500" t="s">
        <v>2454</v>
      </c>
      <c r="C89" s="279"/>
      <c r="D89" s="279"/>
      <c r="E89" s="281"/>
      <c r="F89" s="281" t="s">
        <v>2455</v>
      </c>
      <c r="G89" s="281"/>
      <c r="H89" s="281"/>
      <c r="I89" s="279"/>
      <c r="J89" s="279"/>
    </row>
    <row r="90" spans="1:10" ht="15" x14ac:dyDescent="0.2">
      <c r="A90" s="499"/>
      <c r="B90" s="500"/>
      <c r="C90" s="279"/>
      <c r="D90" s="279"/>
      <c r="E90" s="281"/>
      <c r="F90" s="281" t="s">
        <v>2456</v>
      </c>
      <c r="G90" s="281"/>
      <c r="H90" s="281"/>
      <c r="I90" s="279"/>
      <c r="J90" s="279"/>
    </row>
    <row r="91" spans="1:10" ht="15" x14ac:dyDescent="0.2">
      <c r="A91" s="499" t="s">
        <v>42</v>
      </c>
      <c r="B91" s="500" t="s">
        <v>2457</v>
      </c>
      <c r="C91" s="279"/>
      <c r="D91" s="279"/>
      <c r="E91" s="281" t="s">
        <v>2458</v>
      </c>
      <c r="F91" s="281"/>
      <c r="G91" s="281"/>
      <c r="H91" s="281"/>
      <c r="I91" s="279"/>
      <c r="J91" s="279"/>
    </row>
    <row r="92" spans="1:10" ht="15" x14ac:dyDescent="0.2">
      <c r="A92" s="499"/>
      <c r="B92" s="500"/>
      <c r="C92" s="279"/>
      <c r="D92" s="279"/>
      <c r="E92" s="281" t="s">
        <v>2417</v>
      </c>
      <c r="F92" s="281"/>
      <c r="G92" s="281"/>
      <c r="H92" s="281"/>
      <c r="I92" s="279"/>
      <c r="J92" s="279"/>
    </row>
    <row r="93" spans="1:10" ht="15" x14ac:dyDescent="0.2">
      <c r="A93" s="499"/>
      <c r="B93" s="500"/>
      <c r="C93" s="279"/>
      <c r="D93" s="279"/>
      <c r="E93" s="279"/>
      <c r="F93" s="281" t="s">
        <v>2437</v>
      </c>
      <c r="G93" s="281"/>
      <c r="H93" s="281"/>
      <c r="I93" s="279"/>
      <c r="J93" s="279"/>
    </row>
    <row r="94" spans="1:10" ht="15" x14ac:dyDescent="0.2">
      <c r="A94" s="499"/>
      <c r="B94" s="500"/>
      <c r="C94" s="279"/>
      <c r="D94" s="279"/>
      <c r="E94" s="281" t="s">
        <v>2459</v>
      </c>
      <c r="F94" s="281"/>
      <c r="G94" s="281"/>
      <c r="H94" s="281"/>
      <c r="I94" s="279"/>
      <c r="J94" s="279"/>
    </row>
    <row r="95" spans="1:10" ht="15" x14ac:dyDescent="0.2">
      <c r="A95" s="499"/>
      <c r="B95" s="500"/>
      <c r="C95" s="279"/>
      <c r="D95" s="279"/>
      <c r="E95" s="281" t="s">
        <v>2412</v>
      </c>
      <c r="F95" s="281"/>
      <c r="G95" s="281"/>
      <c r="H95" s="281"/>
      <c r="I95" s="279"/>
      <c r="J95" s="279"/>
    </row>
    <row r="96" spans="1:10" ht="30" x14ac:dyDescent="0.2">
      <c r="A96" s="499"/>
      <c r="B96" s="500"/>
      <c r="C96" s="279"/>
      <c r="D96" s="279"/>
      <c r="E96" s="281"/>
      <c r="F96" s="281" t="s">
        <v>2460</v>
      </c>
      <c r="G96" s="281"/>
      <c r="H96" s="281"/>
      <c r="I96" s="279"/>
      <c r="J96" s="279"/>
    </row>
    <row r="97" spans="1:10" ht="15" x14ac:dyDescent="0.25">
      <c r="A97" s="499"/>
      <c r="B97" s="500"/>
      <c r="C97" s="279"/>
      <c r="D97" s="279"/>
      <c r="E97" s="350"/>
      <c r="F97" s="350" t="s">
        <v>2461</v>
      </c>
      <c r="G97" s="281"/>
      <c r="H97" s="281"/>
      <c r="I97" s="279"/>
      <c r="J97" s="279"/>
    </row>
    <row r="98" spans="1:10" ht="15" x14ac:dyDescent="0.25">
      <c r="A98" s="499" t="s">
        <v>43</v>
      </c>
      <c r="B98" s="500" t="s">
        <v>2462</v>
      </c>
      <c r="C98" s="279"/>
      <c r="D98" s="279"/>
      <c r="E98" s="350" t="s">
        <v>2405</v>
      </c>
      <c r="F98" s="350"/>
      <c r="G98" s="350"/>
      <c r="H98" s="350"/>
      <c r="I98" s="350"/>
      <c r="J98" s="279"/>
    </row>
    <row r="99" spans="1:10" ht="30" x14ac:dyDescent="0.25">
      <c r="A99" s="499"/>
      <c r="B99" s="500"/>
      <c r="C99" s="279"/>
      <c r="D99" s="279"/>
      <c r="E99" s="350"/>
      <c r="F99" s="350" t="s">
        <v>2409</v>
      </c>
      <c r="G99" s="350"/>
      <c r="H99" s="350"/>
      <c r="I99" s="350"/>
      <c r="J99" s="279"/>
    </row>
    <row r="100" spans="1:10" ht="45" x14ac:dyDescent="0.25">
      <c r="A100" s="499"/>
      <c r="B100" s="500"/>
      <c r="C100" s="279"/>
      <c r="D100" s="279"/>
      <c r="E100" s="350"/>
      <c r="F100" s="350"/>
      <c r="G100" s="350" t="s">
        <v>2408</v>
      </c>
      <c r="H100" s="350"/>
      <c r="I100" s="350"/>
      <c r="J100" s="279"/>
    </row>
    <row r="101" spans="1:10" ht="45" x14ac:dyDescent="0.25">
      <c r="A101" s="499"/>
      <c r="B101" s="500"/>
      <c r="C101" s="279"/>
      <c r="D101" s="279"/>
      <c r="E101" s="350"/>
      <c r="F101" s="350"/>
      <c r="G101" s="350"/>
      <c r="H101" s="350" t="s">
        <v>2463</v>
      </c>
      <c r="I101" s="350"/>
      <c r="J101" s="279"/>
    </row>
    <row r="102" spans="1:10" ht="15" x14ac:dyDescent="0.25">
      <c r="A102" s="499"/>
      <c r="B102" s="500"/>
      <c r="C102" s="279"/>
      <c r="D102" s="279"/>
      <c r="E102" s="350" t="s">
        <v>2406</v>
      </c>
      <c r="F102" s="350"/>
      <c r="G102" s="350"/>
      <c r="H102" s="350"/>
      <c r="I102" s="350"/>
      <c r="J102" s="279"/>
    </row>
    <row r="103" spans="1:10" ht="15" x14ac:dyDescent="0.25">
      <c r="A103" s="499"/>
      <c r="B103" s="500"/>
      <c r="C103" s="281" t="s">
        <v>2442</v>
      </c>
      <c r="D103" s="281"/>
      <c r="E103" s="350"/>
      <c r="F103" s="350"/>
      <c r="G103" s="350"/>
      <c r="H103" s="350"/>
      <c r="I103" s="350"/>
      <c r="J103" s="279"/>
    </row>
    <row r="104" spans="1:10" ht="15" x14ac:dyDescent="0.25">
      <c r="A104" s="499" t="s">
        <v>44</v>
      </c>
      <c r="B104" s="500" t="s">
        <v>2464</v>
      </c>
      <c r="C104" s="281"/>
      <c r="D104" s="281"/>
      <c r="E104" s="422" t="s">
        <v>2465</v>
      </c>
      <c r="F104" s="350"/>
      <c r="G104" s="350"/>
      <c r="H104" s="350"/>
      <c r="I104" s="350"/>
      <c r="J104" s="279"/>
    </row>
    <row r="105" spans="1:10" ht="15" x14ac:dyDescent="0.25">
      <c r="A105" s="499"/>
      <c r="B105" s="500"/>
      <c r="C105" s="279"/>
      <c r="D105" s="279"/>
      <c r="E105" s="422"/>
      <c r="F105" s="350"/>
      <c r="G105" s="350"/>
      <c r="H105" s="350" t="s">
        <v>2467</v>
      </c>
      <c r="I105" s="350"/>
      <c r="J105" s="422"/>
    </row>
    <row r="106" spans="1:10" ht="30" x14ac:dyDescent="0.25">
      <c r="A106" s="499"/>
      <c r="B106" s="500"/>
      <c r="C106" s="279"/>
      <c r="D106" s="279"/>
      <c r="E106" s="356"/>
      <c r="F106" s="350"/>
      <c r="G106" s="350" t="s">
        <v>2468</v>
      </c>
      <c r="H106" s="350"/>
      <c r="I106" s="350"/>
      <c r="J106" s="422"/>
    </row>
    <row r="107" spans="1:10" ht="15" x14ac:dyDescent="0.2">
      <c r="A107" s="499"/>
      <c r="B107" s="500"/>
      <c r="C107" s="279"/>
      <c r="D107" s="279"/>
      <c r="E107" s="341"/>
      <c r="F107" s="281"/>
      <c r="G107" s="281"/>
      <c r="H107" s="281" t="s">
        <v>2813</v>
      </c>
      <c r="I107" s="355"/>
      <c r="J107" s="279"/>
    </row>
    <row r="108" spans="1:10" ht="15" x14ac:dyDescent="0.2">
      <c r="A108" s="499"/>
      <c r="B108" s="500"/>
      <c r="C108" s="279"/>
      <c r="D108" s="279"/>
      <c r="E108" s="355"/>
      <c r="F108" s="355"/>
      <c r="G108" s="355"/>
      <c r="H108" s="355" t="s">
        <v>2469</v>
      </c>
      <c r="I108" s="355"/>
      <c r="J108" s="279"/>
    </row>
    <row r="109" spans="1:10" ht="15" x14ac:dyDescent="0.2">
      <c r="A109" s="499"/>
      <c r="B109" s="500"/>
      <c r="C109" s="279"/>
      <c r="D109" s="279"/>
      <c r="E109" s="281" t="s">
        <v>2814</v>
      </c>
      <c r="F109" s="355"/>
      <c r="G109" s="355"/>
      <c r="H109" s="281"/>
      <c r="I109" s="355"/>
      <c r="J109" s="279"/>
    </row>
    <row r="110" spans="1:10" ht="15" x14ac:dyDescent="0.2">
      <c r="A110" s="499"/>
      <c r="B110" s="500"/>
      <c r="C110" s="279"/>
      <c r="D110" s="279"/>
      <c r="E110" s="281" t="s">
        <v>2440</v>
      </c>
      <c r="F110" s="281"/>
      <c r="G110" s="281"/>
      <c r="H110" s="281"/>
      <c r="I110" s="355"/>
      <c r="J110" s="279"/>
    </row>
    <row r="111" spans="1:10" ht="15" x14ac:dyDescent="0.2">
      <c r="A111" s="499"/>
      <c r="B111" s="500"/>
      <c r="C111" s="279"/>
      <c r="D111" s="279"/>
      <c r="E111" s="355" t="s">
        <v>2470</v>
      </c>
      <c r="F111" s="355"/>
      <c r="G111" s="355"/>
      <c r="H111" s="355"/>
      <c r="I111" s="355"/>
      <c r="J111" s="279"/>
    </row>
    <row r="112" spans="1:10" ht="15" x14ac:dyDescent="0.2">
      <c r="A112" s="499"/>
      <c r="B112" s="500"/>
      <c r="C112" s="279"/>
      <c r="D112" s="279"/>
      <c r="E112" s="355" t="s">
        <v>2458</v>
      </c>
      <c r="F112" s="355"/>
      <c r="G112" s="355"/>
      <c r="H112" s="355"/>
      <c r="I112" s="355"/>
      <c r="J112" s="279"/>
    </row>
    <row r="113" spans="1:10" ht="47.25" x14ac:dyDescent="0.2">
      <c r="A113" s="419" t="s">
        <v>45</v>
      </c>
      <c r="B113" s="421" t="s">
        <v>2471</v>
      </c>
      <c r="C113" s="279"/>
      <c r="D113" s="279"/>
      <c r="E113" s="355"/>
      <c r="F113" s="355" t="s">
        <v>2460</v>
      </c>
      <c r="G113" s="281"/>
      <c r="H113" s="281"/>
      <c r="I113" s="279"/>
      <c r="J113" s="279"/>
    </row>
    <row r="114" spans="1:10" ht="15" x14ac:dyDescent="0.25">
      <c r="A114" s="499" t="s">
        <v>51</v>
      </c>
      <c r="B114" s="500" t="s">
        <v>2472</v>
      </c>
      <c r="C114" s="279"/>
      <c r="D114" s="279"/>
      <c r="E114" s="350" t="s">
        <v>2465</v>
      </c>
      <c r="F114" s="350"/>
      <c r="G114" s="350"/>
      <c r="H114" s="350"/>
      <c r="I114" s="279"/>
      <c r="J114" s="279"/>
    </row>
    <row r="115" spans="1:10" ht="15" x14ac:dyDescent="0.25">
      <c r="A115" s="499"/>
      <c r="B115" s="500"/>
      <c r="C115" s="279"/>
      <c r="D115" s="279"/>
      <c r="E115" s="350" t="s">
        <v>2416</v>
      </c>
      <c r="F115" s="350"/>
      <c r="G115" s="350"/>
      <c r="H115" s="350"/>
      <c r="I115" s="279"/>
      <c r="J115" s="279"/>
    </row>
    <row r="116" spans="1:10" ht="15" x14ac:dyDescent="0.25">
      <c r="A116" s="499"/>
      <c r="B116" s="500"/>
      <c r="C116" s="279"/>
      <c r="D116" s="279"/>
      <c r="E116" s="350" t="s">
        <v>2473</v>
      </c>
      <c r="F116" s="350"/>
      <c r="G116" s="350"/>
      <c r="H116" s="350"/>
      <c r="I116" s="279"/>
      <c r="J116" s="279"/>
    </row>
    <row r="117" spans="1:10" ht="15" x14ac:dyDescent="0.25">
      <c r="A117" s="499"/>
      <c r="B117" s="500"/>
      <c r="C117" s="279"/>
      <c r="D117" s="279"/>
      <c r="E117" s="350" t="s">
        <v>2412</v>
      </c>
      <c r="F117" s="350"/>
      <c r="G117" s="350"/>
      <c r="H117" s="350"/>
      <c r="I117" s="279"/>
      <c r="J117" s="279"/>
    </row>
    <row r="118" spans="1:10" s="358" customFormat="1" ht="15" x14ac:dyDescent="0.25">
      <c r="A118" s="508" t="s">
        <v>47</v>
      </c>
      <c r="B118" s="509" t="s">
        <v>2474</v>
      </c>
      <c r="C118" s="284"/>
      <c r="D118" s="284"/>
      <c r="E118" s="357" t="s">
        <v>2415</v>
      </c>
      <c r="F118" s="357"/>
      <c r="G118" s="357"/>
      <c r="H118" s="357"/>
      <c r="I118" s="284"/>
      <c r="J118" s="284"/>
    </row>
    <row r="119" spans="1:10" s="358" customFormat="1" ht="15" x14ac:dyDescent="0.25">
      <c r="A119" s="508"/>
      <c r="B119" s="509"/>
      <c r="C119" s="284"/>
      <c r="D119" s="284"/>
      <c r="E119" s="357" t="s">
        <v>2465</v>
      </c>
      <c r="F119" s="357"/>
      <c r="G119" s="357"/>
      <c r="H119" s="357"/>
      <c r="I119" s="284"/>
      <c r="J119" s="284"/>
    </row>
    <row r="120" spans="1:10" s="358" customFormat="1" ht="30" x14ac:dyDescent="0.25">
      <c r="A120" s="508"/>
      <c r="B120" s="509"/>
      <c r="C120" s="284"/>
      <c r="D120" s="284"/>
      <c r="E120" s="357" t="s">
        <v>2389</v>
      </c>
      <c r="F120" s="357"/>
      <c r="G120" s="357"/>
      <c r="H120" s="357"/>
      <c r="I120" s="284"/>
      <c r="J120" s="284"/>
    </row>
    <row r="121" spans="1:10" s="358" customFormat="1" ht="15" x14ac:dyDescent="0.25">
      <c r="A121" s="508"/>
      <c r="B121" s="509"/>
      <c r="C121" s="284"/>
      <c r="D121" s="284"/>
      <c r="E121" s="357" t="s">
        <v>2411</v>
      </c>
      <c r="F121" s="357"/>
      <c r="G121" s="357"/>
      <c r="H121" s="357"/>
      <c r="I121" s="284"/>
      <c r="J121" s="284"/>
    </row>
    <row r="122" spans="1:10" s="358" customFormat="1" ht="15" x14ac:dyDescent="0.25">
      <c r="A122" s="508"/>
      <c r="B122" s="509"/>
      <c r="C122" s="284"/>
      <c r="D122" s="284"/>
      <c r="E122" s="357" t="s">
        <v>2412</v>
      </c>
      <c r="F122" s="357"/>
      <c r="G122" s="357"/>
      <c r="H122" s="357"/>
      <c r="I122" s="284"/>
      <c r="J122" s="284"/>
    </row>
    <row r="123" spans="1:10" s="358" customFormat="1" ht="15" x14ac:dyDescent="0.25">
      <c r="A123" s="508"/>
      <c r="B123" s="509"/>
      <c r="C123" s="284"/>
      <c r="D123" s="284"/>
      <c r="E123" s="357" t="s">
        <v>2470</v>
      </c>
      <c r="F123" s="357"/>
      <c r="G123" s="357"/>
      <c r="H123" s="357"/>
      <c r="I123" s="284"/>
      <c r="J123" s="284"/>
    </row>
    <row r="124" spans="1:10" ht="30" x14ac:dyDescent="0.25">
      <c r="A124" s="499" t="s">
        <v>48</v>
      </c>
      <c r="B124" s="500" t="s">
        <v>2475</v>
      </c>
      <c r="C124" s="279"/>
      <c r="D124" s="279"/>
      <c r="E124" s="350"/>
      <c r="F124" s="350"/>
      <c r="G124" s="350" t="s">
        <v>2476</v>
      </c>
      <c r="H124" s="350"/>
      <c r="I124" s="350"/>
      <c r="J124" s="279"/>
    </row>
    <row r="125" spans="1:10" ht="30" x14ac:dyDescent="0.25">
      <c r="A125" s="499"/>
      <c r="B125" s="500"/>
      <c r="C125" s="279"/>
      <c r="D125" s="279"/>
      <c r="E125" s="350" t="s">
        <v>2477</v>
      </c>
      <c r="F125" s="350"/>
      <c r="G125" s="350"/>
      <c r="H125" s="350"/>
      <c r="I125" s="350"/>
      <c r="J125" s="279"/>
    </row>
    <row r="126" spans="1:10" ht="15" x14ac:dyDescent="0.25">
      <c r="A126" s="499"/>
      <c r="B126" s="500"/>
      <c r="C126" s="279"/>
      <c r="D126" s="279"/>
      <c r="E126" s="350" t="s">
        <v>2405</v>
      </c>
      <c r="F126" s="350"/>
      <c r="G126" s="350"/>
      <c r="H126" s="350"/>
      <c r="I126" s="279"/>
      <c r="J126" s="279"/>
    </row>
    <row r="127" spans="1:10" ht="15" x14ac:dyDescent="0.25">
      <c r="A127" s="499"/>
      <c r="B127" s="500"/>
      <c r="C127" s="279"/>
      <c r="D127" s="279"/>
      <c r="E127" s="350"/>
      <c r="F127" s="350" t="s">
        <v>2478</v>
      </c>
      <c r="G127" s="350"/>
      <c r="H127" s="350"/>
      <c r="I127" s="279"/>
      <c r="J127" s="279"/>
    </row>
    <row r="128" spans="1:10" ht="15" x14ac:dyDescent="0.25">
      <c r="A128" s="499"/>
      <c r="B128" s="500"/>
      <c r="C128" s="279"/>
      <c r="D128" s="279"/>
      <c r="E128" s="350"/>
      <c r="F128" s="350"/>
      <c r="G128" s="350"/>
      <c r="H128" s="350" t="s">
        <v>2406</v>
      </c>
      <c r="I128" s="350"/>
      <c r="J128" s="279"/>
    </row>
    <row r="129" spans="1:10" ht="15" x14ac:dyDescent="0.25">
      <c r="A129" s="499"/>
      <c r="B129" s="500"/>
      <c r="C129" s="281" t="s">
        <v>2442</v>
      </c>
      <c r="D129" s="281"/>
      <c r="E129" s="350"/>
      <c r="F129" s="350"/>
      <c r="G129" s="350"/>
      <c r="H129" s="350"/>
      <c r="I129" s="350"/>
      <c r="J129" s="279"/>
    </row>
    <row r="130" spans="1:10" ht="15" x14ac:dyDescent="0.25">
      <c r="A130" s="499" t="s">
        <v>49</v>
      </c>
      <c r="B130" s="500" t="s">
        <v>2479</v>
      </c>
      <c r="C130" s="279"/>
      <c r="D130" s="279"/>
      <c r="E130" s="350"/>
      <c r="F130" s="350" t="s">
        <v>2467</v>
      </c>
      <c r="G130" s="356"/>
      <c r="H130" s="279"/>
      <c r="I130" s="350"/>
      <c r="J130" s="350"/>
    </row>
    <row r="131" spans="1:10" ht="30" x14ac:dyDescent="0.25">
      <c r="A131" s="499"/>
      <c r="B131" s="500"/>
      <c r="C131" s="279"/>
      <c r="D131" s="279"/>
      <c r="E131" s="279"/>
      <c r="F131" s="279"/>
      <c r="G131" s="350" t="s">
        <v>2468</v>
      </c>
      <c r="H131" s="279"/>
      <c r="I131" s="350"/>
      <c r="J131" s="350"/>
    </row>
    <row r="132" spans="1:10" ht="15" x14ac:dyDescent="0.25">
      <c r="A132" s="499"/>
      <c r="B132" s="500"/>
      <c r="C132" s="279"/>
      <c r="D132" s="279"/>
      <c r="E132" s="350" t="s">
        <v>2440</v>
      </c>
      <c r="F132" s="350"/>
      <c r="G132" s="350"/>
      <c r="H132" s="350"/>
      <c r="I132" s="279"/>
      <c r="J132" s="279"/>
    </row>
    <row r="133" spans="1:10" ht="15" x14ac:dyDescent="0.25">
      <c r="A133" s="499"/>
      <c r="B133" s="500"/>
      <c r="C133" s="279"/>
      <c r="D133" s="279"/>
      <c r="E133" s="350" t="s">
        <v>2458</v>
      </c>
      <c r="F133" s="350"/>
      <c r="G133" s="350"/>
      <c r="H133" s="350"/>
      <c r="I133" s="279"/>
      <c r="J133" s="279"/>
    </row>
    <row r="134" spans="1:10" ht="15" x14ac:dyDescent="0.25">
      <c r="A134" s="499"/>
      <c r="B134" s="500"/>
      <c r="C134" s="279"/>
      <c r="D134" s="279"/>
      <c r="E134" s="350" t="s">
        <v>2453</v>
      </c>
      <c r="F134" s="350"/>
      <c r="G134" s="350"/>
      <c r="H134" s="350"/>
      <c r="I134" s="279"/>
      <c r="J134" s="279"/>
    </row>
    <row r="135" spans="1:10" ht="15" x14ac:dyDescent="0.25">
      <c r="A135" s="499"/>
      <c r="B135" s="500"/>
      <c r="C135" s="279"/>
      <c r="D135" s="279"/>
      <c r="E135" s="350"/>
      <c r="F135" s="350" t="s">
        <v>2437</v>
      </c>
      <c r="G135" s="350"/>
      <c r="H135" s="350"/>
      <c r="I135" s="279"/>
      <c r="J135" s="279"/>
    </row>
    <row r="136" spans="1:10" ht="15" x14ac:dyDescent="0.25">
      <c r="A136" s="499"/>
      <c r="B136" s="500"/>
      <c r="C136" s="279"/>
      <c r="D136" s="279"/>
      <c r="E136" s="350"/>
      <c r="F136" s="350"/>
      <c r="G136" s="350"/>
      <c r="H136" s="350" t="s">
        <v>2480</v>
      </c>
      <c r="I136" s="350"/>
      <c r="J136" s="279"/>
    </row>
    <row r="137" spans="1:10" ht="15" x14ac:dyDescent="0.25">
      <c r="A137" s="499" t="s">
        <v>50</v>
      </c>
      <c r="B137" s="500" t="s">
        <v>2481</v>
      </c>
      <c r="C137" s="279"/>
      <c r="D137" s="279"/>
      <c r="E137" s="350"/>
      <c r="F137" s="350" t="s">
        <v>2478</v>
      </c>
      <c r="G137" s="350"/>
      <c r="H137" s="350"/>
      <c r="I137" s="279"/>
      <c r="J137" s="279"/>
    </row>
    <row r="138" spans="1:10" ht="15" x14ac:dyDescent="0.25">
      <c r="A138" s="499"/>
      <c r="B138" s="500"/>
      <c r="C138" s="279"/>
      <c r="D138" s="279"/>
      <c r="E138" s="350" t="s">
        <v>2482</v>
      </c>
      <c r="F138" s="350"/>
      <c r="G138" s="350"/>
      <c r="H138" s="350"/>
      <c r="I138" s="279"/>
      <c r="J138" s="279"/>
    </row>
    <row r="139" spans="1:10" ht="15" x14ac:dyDescent="0.25">
      <c r="A139" s="499"/>
      <c r="B139" s="500"/>
      <c r="C139" s="279"/>
      <c r="D139" s="279"/>
      <c r="E139" s="350" t="s">
        <v>2458</v>
      </c>
      <c r="F139" s="350"/>
      <c r="G139" s="350"/>
      <c r="H139" s="350"/>
      <c r="I139" s="279"/>
      <c r="J139" s="279"/>
    </row>
    <row r="140" spans="1:10" ht="15" x14ac:dyDescent="0.25">
      <c r="A140" s="499"/>
      <c r="B140" s="500"/>
      <c r="C140" s="279"/>
      <c r="D140" s="279"/>
      <c r="E140" s="350"/>
      <c r="F140" s="350" t="s">
        <v>2437</v>
      </c>
      <c r="G140" s="350"/>
      <c r="H140" s="350"/>
      <c r="I140" s="279"/>
      <c r="J140" s="279"/>
    </row>
    <row r="141" spans="1:10" ht="15" x14ac:dyDescent="0.25">
      <c r="A141" s="499"/>
      <c r="B141" s="500"/>
      <c r="C141" s="279"/>
      <c r="D141" s="279"/>
      <c r="E141" s="350" t="s">
        <v>2412</v>
      </c>
      <c r="F141" s="350"/>
      <c r="G141" s="350"/>
      <c r="H141" s="350"/>
      <c r="I141" s="279"/>
      <c r="J141" s="279"/>
    </row>
    <row r="142" spans="1:10" ht="15" x14ac:dyDescent="0.25">
      <c r="A142" s="499"/>
      <c r="B142" s="500"/>
      <c r="C142" s="279"/>
      <c r="D142" s="279"/>
      <c r="E142" s="350" t="s">
        <v>2417</v>
      </c>
      <c r="F142" s="350"/>
      <c r="G142" s="350"/>
      <c r="H142" s="350"/>
      <c r="I142" s="279"/>
      <c r="J142" s="279"/>
    </row>
    <row r="143" spans="1:10" ht="15" x14ac:dyDescent="0.2">
      <c r="A143" s="499">
        <v>560206</v>
      </c>
      <c r="B143" s="500" t="s">
        <v>2483</v>
      </c>
      <c r="C143" s="279"/>
      <c r="D143" s="279"/>
      <c r="E143" s="422" t="s">
        <v>2412</v>
      </c>
      <c r="F143" s="422"/>
      <c r="G143" s="422"/>
      <c r="H143" s="422"/>
      <c r="I143" s="279"/>
      <c r="J143" s="279"/>
    </row>
    <row r="144" spans="1:10" ht="15" x14ac:dyDescent="0.2">
      <c r="A144" s="499"/>
      <c r="B144" s="500"/>
      <c r="C144" s="279"/>
      <c r="D144" s="279"/>
      <c r="E144" s="422" t="s">
        <v>2484</v>
      </c>
      <c r="F144" s="422"/>
      <c r="G144" s="422"/>
      <c r="H144" s="422"/>
      <c r="I144" s="279"/>
      <c r="J144" s="279"/>
    </row>
    <row r="145" spans="1:10" ht="30" x14ac:dyDescent="0.2">
      <c r="A145" s="499"/>
      <c r="B145" s="500"/>
      <c r="C145" s="279"/>
      <c r="D145" s="279"/>
      <c r="E145" s="422" t="s">
        <v>2408</v>
      </c>
      <c r="F145" s="422"/>
      <c r="G145" s="422"/>
      <c r="H145" s="422"/>
      <c r="I145" s="279"/>
      <c r="J145" s="279"/>
    </row>
    <row r="146" spans="1:10" ht="30" x14ac:dyDescent="0.2">
      <c r="A146" s="499"/>
      <c r="B146" s="500"/>
      <c r="C146" s="279"/>
      <c r="D146" s="279"/>
      <c r="E146" s="422" t="s">
        <v>2409</v>
      </c>
      <c r="F146" s="422"/>
      <c r="G146" s="422"/>
      <c r="H146" s="422"/>
      <c r="I146" s="279"/>
      <c r="J146" s="279"/>
    </row>
    <row r="147" spans="1:10" ht="15" x14ac:dyDescent="0.2">
      <c r="A147" s="499"/>
      <c r="B147" s="500"/>
      <c r="C147" s="279"/>
      <c r="D147" s="279"/>
      <c r="E147" s="355" t="s">
        <v>2416</v>
      </c>
      <c r="F147" s="355"/>
      <c r="G147" s="355"/>
      <c r="H147" s="355"/>
      <c r="I147" s="279"/>
      <c r="J147" s="279"/>
    </row>
    <row r="148" spans="1:10" ht="15" x14ac:dyDescent="0.2">
      <c r="A148" s="499"/>
      <c r="B148" s="500"/>
      <c r="C148" s="279"/>
      <c r="D148" s="279"/>
      <c r="E148" s="355" t="s">
        <v>2415</v>
      </c>
      <c r="F148" s="355"/>
      <c r="G148" s="355"/>
      <c r="H148" s="355"/>
      <c r="I148" s="279"/>
      <c r="J148" s="279"/>
    </row>
    <row r="149" spans="1:10" ht="15" x14ac:dyDescent="0.2">
      <c r="A149" s="499"/>
      <c r="B149" s="500"/>
      <c r="C149" s="279"/>
      <c r="D149" s="279"/>
      <c r="E149" s="355" t="s">
        <v>2405</v>
      </c>
      <c r="F149" s="355"/>
      <c r="G149" s="355"/>
      <c r="H149" s="355"/>
      <c r="I149" s="279"/>
      <c r="J149" s="279"/>
    </row>
    <row r="150" spans="1:10" ht="15" x14ac:dyDescent="0.2">
      <c r="A150" s="499"/>
      <c r="B150" s="500"/>
      <c r="C150" s="279"/>
      <c r="D150" s="279"/>
      <c r="E150" s="422"/>
      <c r="F150" s="422" t="s">
        <v>2485</v>
      </c>
      <c r="G150" s="422"/>
      <c r="H150" s="422"/>
      <c r="I150" s="279"/>
      <c r="J150" s="279"/>
    </row>
    <row r="151" spans="1:10" ht="15" x14ac:dyDescent="0.2">
      <c r="A151" s="499"/>
      <c r="B151" s="500"/>
      <c r="C151" s="279"/>
      <c r="D151" s="279"/>
      <c r="E151" s="355" t="s">
        <v>2458</v>
      </c>
      <c r="F151" s="355"/>
      <c r="G151" s="355"/>
      <c r="H151" s="355"/>
      <c r="I151" s="279"/>
      <c r="J151" s="279"/>
    </row>
    <row r="152" spans="1:10" ht="90" x14ac:dyDescent="0.25">
      <c r="A152" s="499"/>
      <c r="B152" s="500"/>
      <c r="C152" s="279"/>
      <c r="D152" s="279"/>
      <c r="E152" s="422"/>
      <c r="F152" s="422"/>
      <c r="G152" s="350" t="s">
        <v>2973</v>
      </c>
      <c r="H152" s="350"/>
      <c r="I152" s="350"/>
      <c r="J152" s="422"/>
    </row>
    <row r="153" spans="1:10" ht="60" x14ac:dyDescent="0.25">
      <c r="A153" s="499"/>
      <c r="B153" s="500"/>
      <c r="C153" s="279"/>
      <c r="D153" s="279"/>
      <c r="E153" s="356"/>
      <c r="F153" s="350"/>
      <c r="G153" s="350"/>
      <c r="H153" s="350" t="s">
        <v>2974</v>
      </c>
      <c r="I153" s="356"/>
      <c r="J153" s="422"/>
    </row>
    <row r="154" spans="1:10" ht="15" x14ac:dyDescent="0.2">
      <c r="A154" s="499"/>
      <c r="B154" s="500"/>
      <c r="C154" s="279"/>
      <c r="D154" s="279"/>
      <c r="E154" s="422" t="s">
        <v>2465</v>
      </c>
      <c r="F154" s="422"/>
      <c r="G154" s="422"/>
      <c r="H154" s="422"/>
      <c r="I154" s="279"/>
      <c r="J154" s="279"/>
    </row>
    <row r="155" spans="1:10" ht="15" x14ac:dyDescent="0.2">
      <c r="A155" s="499"/>
      <c r="B155" s="500"/>
      <c r="C155" s="279"/>
      <c r="D155" s="279"/>
      <c r="E155" s="355" t="s">
        <v>2486</v>
      </c>
      <c r="F155" s="355"/>
      <c r="G155" s="355"/>
      <c r="H155" s="355"/>
      <c r="I155" s="355"/>
      <c r="J155" s="279"/>
    </row>
    <row r="156" spans="1:10" ht="15" x14ac:dyDescent="0.2">
      <c r="A156" s="499"/>
      <c r="B156" s="500"/>
      <c r="C156" s="279"/>
      <c r="D156" s="279"/>
      <c r="E156" s="355" t="s">
        <v>2436</v>
      </c>
      <c r="F156" s="355"/>
      <c r="G156" s="355"/>
      <c r="H156" s="355"/>
      <c r="I156" s="355"/>
      <c r="J156" s="279"/>
    </row>
    <row r="157" spans="1:10" ht="47.25" x14ac:dyDescent="0.25">
      <c r="A157" s="419" t="s">
        <v>327</v>
      </c>
      <c r="B157" s="421" t="s">
        <v>2487</v>
      </c>
      <c r="C157" s="422"/>
      <c r="D157" s="422"/>
      <c r="E157" s="422" t="s">
        <v>2417</v>
      </c>
      <c r="F157" s="350"/>
      <c r="G157" s="350"/>
      <c r="H157" s="350"/>
      <c r="I157" s="279"/>
      <c r="J157" s="279"/>
    </row>
    <row r="158" spans="1:10" ht="15" x14ac:dyDescent="0.25">
      <c r="A158" s="499" t="s">
        <v>329</v>
      </c>
      <c r="B158" s="500" t="s">
        <v>2488</v>
      </c>
      <c r="C158" s="350" t="s">
        <v>2387</v>
      </c>
      <c r="D158" s="350"/>
      <c r="E158" s="350"/>
      <c r="F158" s="350"/>
      <c r="G158" s="350"/>
      <c r="H158" s="350"/>
      <c r="I158" s="279"/>
      <c r="J158" s="279"/>
    </row>
    <row r="159" spans="1:10" ht="15" x14ac:dyDescent="0.25">
      <c r="A159" s="499"/>
      <c r="B159" s="500"/>
      <c r="C159" s="350"/>
      <c r="D159" s="350" t="s">
        <v>2465</v>
      </c>
      <c r="E159" s="350"/>
      <c r="F159" s="350"/>
      <c r="G159" s="350"/>
      <c r="H159" s="350"/>
      <c r="I159" s="279"/>
      <c r="J159" s="279"/>
    </row>
    <row r="160" spans="1:10" ht="15" x14ac:dyDescent="0.25">
      <c r="A160" s="499"/>
      <c r="B160" s="500"/>
      <c r="C160" s="350"/>
      <c r="D160" s="350" t="s">
        <v>2417</v>
      </c>
      <c r="E160" s="350"/>
      <c r="F160" s="350"/>
      <c r="G160" s="350"/>
      <c r="H160" s="350"/>
      <c r="I160" s="279"/>
      <c r="J160" s="279"/>
    </row>
    <row r="161" spans="1:10" ht="30" x14ac:dyDescent="0.25">
      <c r="A161" s="499"/>
      <c r="B161" s="500"/>
      <c r="C161" s="350"/>
      <c r="D161" s="350" t="s">
        <v>2489</v>
      </c>
      <c r="E161" s="350"/>
      <c r="F161" s="350"/>
      <c r="G161" s="350"/>
      <c r="H161" s="350"/>
      <c r="I161" s="279"/>
      <c r="J161" s="279"/>
    </row>
    <row r="162" spans="1:10" ht="30" x14ac:dyDescent="0.25">
      <c r="A162" s="499" t="s">
        <v>330</v>
      </c>
      <c r="B162" s="500" t="s">
        <v>2490</v>
      </c>
      <c r="C162" s="279"/>
      <c r="D162" s="279"/>
      <c r="E162" s="350" t="s">
        <v>2491</v>
      </c>
      <c r="F162" s="350"/>
      <c r="G162" s="350"/>
      <c r="H162" s="350"/>
      <c r="I162" s="279"/>
      <c r="J162" s="279"/>
    </row>
    <row r="163" spans="1:10" ht="30" x14ac:dyDescent="0.25">
      <c r="A163" s="499"/>
      <c r="B163" s="500"/>
      <c r="C163" s="279"/>
      <c r="D163" s="279"/>
      <c r="E163" s="350" t="s">
        <v>2492</v>
      </c>
      <c r="F163" s="350"/>
      <c r="G163" s="350"/>
      <c r="H163" s="350"/>
      <c r="I163" s="279"/>
      <c r="J163" s="279"/>
    </row>
    <row r="164" spans="1:10" ht="15" x14ac:dyDescent="0.25">
      <c r="A164" s="499"/>
      <c r="B164" s="500"/>
      <c r="C164" s="279"/>
      <c r="D164" s="279"/>
      <c r="E164" s="350" t="s">
        <v>2405</v>
      </c>
      <c r="F164" s="350"/>
      <c r="G164" s="350"/>
      <c r="H164" s="350"/>
      <c r="I164" s="279"/>
      <c r="J164" s="279"/>
    </row>
    <row r="165" spans="1:10" ht="15" x14ac:dyDescent="0.25">
      <c r="A165" s="499"/>
      <c r="B165" s="500"/>
      <c r="C165" s="279"/>
      <c r="D165" s="279"/>
      <c r="E165" s="350"/>
      <c r="F165" s="350" t="s">
        <v>2478</v>
      </c>
      <c r="G165" s="350"/>
      <c r="H165" s="350"/>
      <c r="I165" s="279"/>
      <c r="J165" s="279"/>
    </row>
    <row r="166" spans="1:10" ht="15" x14ac:dyDescent="0.25">
      <c r="A166" s="499"/>
      <c r="B166" s="500"/>
      <c r="C166" s="279"/>
      <c r="D166" s="279"/>
      <c r="E166" s="350" t="s">
        <v>2412</v>
      </c>
      <c r="F166" s="350"/>
      <c r="G166" s="350"/>
      <c r="H166" s="350"/>
      <c r="I166" s="279"/>
      <c r="J166" s="279"/>
    </row>
    <row r="167" spans="1:10" ht="15" x14ac:dyDescent="0.25">
      <c r="A167" s="499"/>
      <c r="B167" s="500"/>
      <c r="C167" s="279"/>
      <c r="D167" s="279"/>
      <c r="E167" s="350" t="s">
        <v>2482</v>
      </c>
      <c r="F167" s="350"/>
      <c r="G167" s="350"/>
      <c r="H167" s="350"/>
      <c r="I167" s="279"/>
      <c r="J167" s="279"/>
    </row>
    <row r="168" spans="1:10" ht="15" x14ac:dyDescent="0.25">
      <c r="A168" s="499"/>
      <c r="B168" s="500"/>
      <c r="C168" s="279"/>
      <c r="D168" s="279"/>
      <c r="E168" s="350" t="s">
        <v>2416</v>
      </c>
      <c r="F168" s="350"/>
      <c r="G168" s="350"/>
      <c r="H168" s="350"/>
      <c r="I168" s="279"/>
      <c r="J168" s="279"/>
    </row>
    <row r="169" spans="1:10" ht="15" x14ac:dyDescent="0.25">
      <c r="A169" s="499"/>
      <c r="B169" s="500"/>
      <c r="C169" s="279"/>
      <c r="D169" s="279"/>
      <c r="E169" s="350" t="s">
        <v>2417</v>
      </c>
      <c r="F169" s="350"/>
      <c r="G169" s="350"/>
      <c r="H169" s="350"/>
      <c r="I169" s="279"/>
      <c r="J169" s="279"/>
    </row>
    <row r="170" spans="1:10" ht="30" x14ac:dyDescent="0.25">
      <c r="A170" s="499"/>
      <c r="B170" s="500"/>
      <c r="C170" s="279"/>
      <c r="D170" s="279"/>
      <c r="E170" s="350"/>
      <c r="F170" s="350" t="s">
        <v>2493</v>
      </c>
      <c r="G170" s="350"/>
      <c r="H170" s="350"/>
      <c r="I170" s="279"/>
      <c r="J170" s="279"/>
    </row>
    <row r="171" spans="1:10" ht="15" x14ac:dyDescent="0.25">
      <c r="A171" s="499"/>
      <c r="B171" s="500"/>
      <c r="C171" s="279"/>
      <c r="D171" s="279"/>
      <c r="E171" s="171" t="s">
        <v>2494</v>
      </c>
      <c r="F171" s="350"/>
      <c r="G171" s="350"/>
      <c r="H171" s="350"/>
      <c r="I171" s="279"/>
      <c r="J171" s="279"/>
    </row>
    <row r="172" spans="1:10" ht="15" x14ac:dyDescent="0.25">
      <c r="A172" s="499" t="s">
        <v>331</v>
      </c>
      <c r="B172" s="500" t="s">
        <v>2495</v>
      </c>
      <c r="C172" s="279"/>
      <c r="D172" s="279"/>
      <c r="E172" s="279"/>
      <c r="F172" s="279" t="s">
        <v>2467</v>
      </c>
      <c r="G172" s="356"/>
      <c r="H172" s="350"/>
      <c r="I172" s="279"/>
      <c r="J172" s="279"/>
    </row>
    <row r="173" spans="1:10" ht="30" x14ac:dyDescent="0.25">
      <c r="A173" s="499"/>
      <c r="B173" s="500"/>
      <c r="C173" s="279"/>
      <c r="D173" s="279"/>
      <c r="E173" s="350"/>
      <c r="F173" s="350"/>
      <c r="G173" s="279" t="s">
        <v>2468</v>
      </c>
      <c r="H173" s="350"/>
      <c r="I173" s="279"/>
      <c r="J173" s="279"/>
    </row>
    <row r="174" spans="1:10" ht="15" x14ac:dyDescent="0.25">
      <c r="A174" s="499"/>
      <c r="B174" s="500"/>
      <c r="C174" s="279"/>
      <c r="D174" s="279"/>
      <c r="E174" s="350" t="s">
        <v>2440</v>
      </c>
      <c r="F174" s="350"/>
      <c r="G174" s="350"/>
      <c r="H174" s="350"/>
      <c r="I174" s="279"/>
      <c r="J174" s="279"/>
    </row>
    <row r="175" spans="1:10" ht="15" x14ac:dyDescent="0.25">
      <c r="A175" s="499"/>
      <c r="B175" s="500"/>
      <c r="C175" s="279"/>
      <c r="D175" s="279"/>
      <c r="E175" s="350" t="s">
        <v>2458</v>
      </c>
      <c r="F175" s="350"/>
      <c r="G175" s="350"/>
      <c r="H175" s="350"/>
      <c r="I175" s="279"/>
      <c r="J175" s="279"/>
    </row>
    <row r="176" spans="1:10" ht="15" x14ac:dyDescent="0.2">
      <c r="A176" s="499"/>
      <c r="B176" s="500"/>
      <c r="C176" s="279"/>
      <c r="D176" s="279"/>
      <c r="E176" s="422" t="s">
        <v>2459</v>
      </c>
      <c r="F176" s="422"/>
      <c r="G176" s="422"/>
      <c r="H176" s="422"/>
      <c r="I176" s="279"/>
      <c r="J176" s="279"/>
    </row>
    <row r="177" spans="1:10" ht="15" x14ac:dyDescent="0.25">
      <c r="A177" s="499"/>
      <c r="B177" s="500"/>
      <c r="C177" s="279"/>
      <c r="D177" s="279"/>
      <c r="E177" s="350" t="s">
        <v>2496</v>
      </c>
      <c r="F177" s="350"/>
      <c r="G177" s="350"/>
      <c r="H177" s="350"/>
      <c r="I177" s="279"/>
      <c r="J177" s="279"/>
    </row>
    <row r="178" spans="1:10" ht="45" x14ac:dyDescent="0.25">
      <c r="A178" s="499">
        <v>560214</v>
      </c>
      <c r="B178" s="500" t="s">
        <v>2497</v>
      </c>
      <c r="C178" s="279"/>
      <c r="D178" s="279"/>
      <c r="E178" s="351"/>
      <c r="F178" s="351"/>
      <c r="G178" s="350" t="s">
        <v>2491</v>
      </c>
      <c r="H178" s="350"/>
      <c r="I178" s="350"/>
      <c r="J178" s="279"/>
    </row>
    <row r="179" spans="1:10" ht="30" x14ac:dyDescent="0.2">
      <c r="A179" s="499"/>
      <c r="B179" s="500"/>
      <c r="C179" s="279"/>
      <c r="D179" s="279"/>
      <c r="E179" s="351" t="s">
        <v>2498</v>
      </c>
      <c r="F179" s="351"/>
      <c r="G179" s="351"/>
      <c r="H179" s="351"/>
      <c r="I179" s="279"/>
      <c r="J179" s="279"/>
    </row>
    <row r="180" spans="1:10" ht="15" x14ac:dyDescent="0.2">
      <c r="A180" s="499"/>
      <c r="B180" s="500"/>
      <c r="C180" s="279"/>
      <c r="D180" s="279"/>
      <c r="E180" s="351" t="s">
        <v>2392</v>
      </c>
      <c r="F180" s="351"/>
      <c r="G180" s="351"/>
      <c r="H180" s="351"/>
      <c r="I180" s="279"/>
      <c r="J180" s="279"/>
    </row>
    <row r="181" spans="1:10" ht="45" x14ac:dyDescent="0.2">
      <c r="A181" s="499"/>
      <c r="B181" s="500"/>
      <c r="C181" s="279"/>
      <c r="D181" s="279"/>
      <c r="E181" s="351"/>
      <c r="F181" s="351"/>
      <c r="G181" s="351"/>
      <c r="H181" s="351" t="s">
        <v>2499</v>
      </c>
      <c r="I181" s="356"/>
      <c r="J181" s="351"/>
    </row>
    <row r="182" spans="1:10" ht="15" x14ac:dyDescent="0.2">
      <c r="A182" s="499"/>
      <c r="B182" s="500"/>
      <c r="C182" s="279"/>
      <c r="D182" s="279"/>
      <c r="E182" s="351" t="s">
        <v>2393</v>
      </c>
      <c r="F182" s="351"/>
      <c r="G182" s="351"/>
      <c r="H182" s="351"/>
      <c r="I182" s="279"/>
      <c r="J182" s="279"/>
    </row>
    <row r="183" spans="1:10" ht="45" x14ac:dyDescent="0.25">
      <c r="A183" s="499"/>
      <c r="B183" s="500"/>
      <c r="C183" s="279"/>
      <c r="D183" s="279"/>
      <c r="E183" s="351"/>
      <c r="F183" s="351"/>
      <c r="G183" s="350" t="s">
        <v>2812</v>
      </c>
      <c r="H183" s="350"/>
      <c r="I183" s="350"/>
      <c r="J183" s="351"/>
    </row>
    <row r="184" spans="1:10" ht="15" x14ac:dyDescent="0.2">
      <c r="A184" s="499"/>
      <c r="B184" s="500"/>
      <c r="C184" s="279"/>
      <c r="D184" s="279"/>
      <c r="E184" s="351"/>
      <c r="F184" s="351"/>
      <c r="G184" s="351"/>
      <c r="H184" s="351" t="s">
        <v>2461</v>
      </c>
      <c r="I184" s="351"/>
      <c r="J184" s="279"/>
    </row>
    <row r="185" spans="1:10" ht="15" x14ac:dyDescent="0.2">
      <c r="A185" s="499"/>
      <c r="B185" s="500"/>
      <c r="C185" s="279"/>
      <c r="D185" s="279"/>
      <c r="E185" s="351" t="s">
        <v>2385</v>
      </c>
      <c r="F185" s="351"/>
      <c r="G185" s="351"/>
      <c r="H185" s="351"/>
      <c r="I185" s="279"/>
      <c r="J185" s="279"/>
    </row>
    <row r="186" spans="1:10" ht="45" x14ac:dyDescent="0.2">
      <c r="A186" s="499"/>
      <c r="B186" s="500"/>
      <c r="C186" s="279"/>
      <c r="D186" s="279"/>
      <c r="E186" s="351"/>
      <c r="F186" s="351"/>
      <c r="G186" s="351"/>
      <c r="H186" s="351"/>
      <c r="I186" s="351" t="s">
        <v>2500</v>
      </c>
      <c r="J186" s="279"/>
    </row>
    <row r="187" spans="1:10" ht="30" x14ac:dyDescent="0.25">
      <c r="A187" s="499"/>
      <c r="B187" s="500"/>
      <c r="C187" s="279"/>
      <c r="D187" s="279"/>
      <c r="E187" s="350"/>
      <c r="F187" s="350" t="s">
        <v>2501</v>
      </c>
      <c r="G187" s="351"/>
      <c r="H187" s="351"/>
      <c r="I187" s="279"/>
      <c r="J187" s="279"/>
    </row>
    <row r="188" spans="1:10" ht="30" x14ac:dyDescent="0.2">
      <c r="A188" s="499"/>
      <c r="B188" s="500"/>
      <c r="C188" s="279"/>
      <c r="D188" s="279"/>
      <c r="E188" s="351"/>
      <c r="F188" s="351"/>
      <c r="G188" s="351"/>
      <c r="H188" s="351" t="s">
        <v>2502</v>
      </c>
      <c r="I188" s="279"/>
      <c r="J188" s="279"/>
    </row>
    <row r="189" spans="1:10" ht="15" x14ac:dyDescent="0.25">
      <c r="A189" s="499"/>
      <c r="B189" s="500"/>
      <c r="C189" s="279"/>
      <c r="D189" s="279"/>
      <c r="E189" s="350" t="s">
        <v>2465</v>
      </c>
      <c r="F189" s="350"/>
      <c r="G189" s="350"/>
      <c r="H189" s="350"/>
      <c r="I189" s="279"/>
      <c r="J189" s="279"/>
    </row>
    <row r="190" spans="1:10" ht="15" x14ac:dyDescent="0.25">
      <c r="A190" s="499"/>
      <c r="B190" s="500"/>
      <c r="C190" s="279"/>
      <c r="D190" s="279"/>
      <c r="E190" s="350" t="s">
        <v>2387</v>
      </c>
      <c r="F190" s="350"/>
      <c r="G190" s="350"/>
      <c r="H190" s="350"/>
      <c r="I190" s="279"/>
      <c r="J190" s="279"/>
    </row>
    <row r="191" spans="1:10" ht="15" x14ac:dyDescent="0.25">
      <c r="A191" s="499"/>
      <c r="B191" s="500"/>
      <c r="C191" s="279"/>
      <c r="D191" s="279"/>
      <c r="E191" s="350"/>
      <c r="F191" s="350" t="s">
        <v>2478</v>
      </c>
      <c r="G191" s="350"/>
      <c r="H191" s="350"/>
      <c r="I191" s="279"/>
      <c r="J191" s="279"/>
    </row>
    <row r="192" spans="1:10" ht="15" x14ac:dyDescent="0.25">
      <c r="A192" s="499"/>
      <c r="B192" s="500"/>
      <c r="C192" s="279"/>
      <c r="D192" s="279"/>
      <c r="E192" s="350" t="s">
        <v>2417</v>
      </c>
      <c r="F192" s="350"/>
      <c r="G192" s="350"/>
      <c r="H192" s="350"/>
      <c r="I192" s="279"/>
      <c r="J192" s="279"/>
    </row>
    <row r="193" spans="1:10" ht="15" x14ac:dyDescent="0.25">
      <c r="A193" s="499"/>
      <c r="B193" s="500"/>
      <c r="C193" s="279"/>
      <c r="D193" s="279"/>
      <c r="E193" s="350" t="s">
        <v>2415</v>
      </c>
      <c r="F193" s="350"/>
      <c r="G193" s="350"/>
      <c r="H193" s="350"/>
      <c r="I193" s="279"/>
      <c r="J193" s="279"/>
    </row>
    <row r="194" spans="1:10" ht="15" x14ac:dyDescent="0.25">
      <c r="A194" s="499"/>
      <c r="B194" s="500"/>
      <c r="C194" s="279"/>
      <c r="D194" s="279"/>
      <c r="E194" s="350" t="s">
        <v>2405</v>
      </c>
      <c r="F194" s="350"/>
      <c r="G194" s="350"/>
      <c r="H194" s="350"/>
      <c r="I194" s="279"/>
      <c r="J194" s="279"/>
    </row>
    <row r="195" spans="1:10" ht="15" x14ac:dyDescent="0.25">
      <c r="A195" s="499"/>
      <c r="B195" s="500"/>
      <c r="C195" s="279"/>
      <c r="D195" s="279"/>
      <c r="E195" s="350" t="s">
        <v>2503</v>
      </c>
      <c r="F195" s="350"/>
      <c r="G195" s="350"/>
      <c r="H195" s="350"/>
      <c r="I195" s="350"/>
      <c r="J195" s="279"/>
    </row>
    <row r="196" spans="1:10" ht="15" x14ac:dyDescent="0.25">
      <c r="A196" s="499"/>
      <c r="B196" s="500"/>
      <c r="C196" s="350"/>
      <c r="D196" s="350"/>
      <c r="E196" s="350" t="s">
        <v>2411</v>
      </c>
      <c r="F196" s="350"/>
      <c r="G196" s="350"/>
      <c r="H196" s="350"/>
      <c r="I196" s="279"/>
      <c r="J196" s="279"/>
    </row>
    <row r="197" spans="1:10" ht="15" x14ac:dyDescent="0.25">
      <c r="A197" s="499"/>
      <c r="B197" s="500"/>
      <c r="C197" s="354" t="s">
        <v>2442</v>
      </c>
      <c r="D197" s="354"/>
      <c r="E197" s="350"/>
      <c r="F197" s="350"/>
      <c r="G197" s="350"/>
      <c r="H197" s="350"/>
      <c r="I197" s="279"/>
      <c r="J197" s="279"/>
    </row>
    <row r="198" spans="1:10" ht="30" x14ac:dyDescent="0.25">
      <c r="A198" s="499" t="s">
        <v>333</v>
      </c>
      <c r="B198" s="500" t="s">
        <v>2504</v>
      </c>
      <c r="C198" s="350"/>
      <c r="D198" s="350"/>
      <c r="E198" s="279"/>
      <c r="F198" s="279"/>
      <c r="G198" s="279" t="s">
        <v>2505</v>
      </c>
      <c r="H198" s="279"/>
      <c r="I198" s="356"/>
      <c r="J198" s="279"/>
    </row>
    <row r="199" spans="1:10" ht="15" x14ac:dyDescent="0.25">
      <c r="A199" s="499"/>
      <c r="B199" s="500"/>
      <c r="C199" s="350"/>
      <c r="D199" s="350"/>
      <c r="E199" s="279"/>
      <c r="F199" s="279" t="s">
        <v>2506</v>
      </c>
      <c r="G199" s="356"/>
      <c r="H199" s="279"/>
      <c r="I199" s="356"/>
      <c r="J199" s="279"/>
    </row>
    <row r="200" spans="1:10" ht="15" x14ac:dyDescent="0.25">
      <c r="A200" s="499"/>
      <c r="B200" s="500"/>
      <c r="C200" s="350"/>
      <c r="D200" s="350" t="s">
        <v>2465</v>
      </c>
      <c r="E200" s="279"/>
      <c r="F200" s="279"/>
      <c r="G200" s="279"/>
      <c r="H200" s="279"/>
      <c r="I200" s="279"/>
      <c r="J200" s="279"/>
    </row>
    <row r="201" spans="1:10" ht="15" x14ac:dyDescent="0.25">
      <c r="A201" s="499"/>
      <c r="B201" s="500"/>
      <c r="C201" s="350"/>
      <c r="D201" s="350" t="s">
        <v>2496</v>
      </c>
      <c r="E201" s="279"/>
      <c r="F201" s="279"/>
      <c r="G201" s="279"/>
      <c r="H201" s="279"/>
      <c r="I201" s="279"/>
      <c r="J201" s="279"/>
    </row>
    <row r="202" spans="1:10" ht="15" x14ac:dyDescent="0.25">
      <c r="A202" s="499"/>
      <c r="B202" s="500"/>
      <c r="C202" s="350" t="s">
        <v>2387</v>
      </c>
      <c r="D202" s="350"/>
      <c r="E202" s="279"/>
      <c r="F202" s="279"/>
      <c r="G202" s="279"/>
      <c r="H202" s="279"/>
      <c r="I202" s="279"/>
      <c r="J202" s="279"/>
    </row>
    <row r="203" spans="1:10" ht="45" x14ac:dyDescent="0.25">
      <c r="A203" s="499"/>
      <c r="B203" s="500"/>
      <c r="C203" s="350" t="s">
        <v>2507</v>
      </c>
      <c r="D203" s="350"/>
      <c r="E203" s="279"/>
      <c r="F203" s="279"/>
      <c r="G203" s="279"/>
      <c r="H203" s="279"/>
      <c r="I203" s="279"/>
      <c r="J203" s="279"/>
    </row>
    <row r="204" spans="1:10" ht="15" x14ac:dyDescent="0.25">
      <c r="A204" s="499"/>
      <c r="B204" s="500"/>
      <c r="C204" s="350"/>
      <c r="D204" s="350" t="s">
        <v>2417</v>
      </c>
      <c r="E204" s="279"/>
      <c r="F204" s="279"/>
      <c r="G204" s="279"/>
      <c r="H204" s="279"/>
      <c r="I204" s="279"/>
      <c r="J204" s="279"/>
    </row>
    <row r="205" spans="1:10" ht="15" x14ac:dyDescent="0.25">
      <c r="A205" s="499"/>
      <c r="B205" s="500"/>
      <c r="C205" s="350"/>
      <c r="D205" s="350" t="s">
        <v>2485</v>
      </c>
      <c r="E205" s="279"/>
      <c r="F205" s="279"/>
      <c r="G205" s="279"/>
      <c r="H205" s="279"/>
      <c r="I205" s="279"/>
      <c r="J205" s="279"/>
    </row>
    <row r="206" spans="1:10" ht="15" x14ac:dyDescent="0.25">
      <c r="A206" s="499" t="s">
        <v>334</v>
      </c>
      <c r="B206" s="500" t="s">
        <v>2508</v>
      </c>
      <c r="C206" s="350"/>
      <c r="D206" s="350" t="s">
        <v>2459</v>
      </c>
      <c r="E206" s="279"/>
      <c r="F206" s="279"/>
      <c r="G206" s="279"/>
      <c r="H206" s="279"/>
      <c r="I206" s="279"/>
      <c r="J206" s="279"/>
    </row>
    <row r="207" spans="1:10" ht="45" x14ac:dyDescent="0.25">
      <c r="A207" s="499"/>
      <c r="B207" s="500"/>
      <c r="C207" s="350" t="s">
        <v>2843</v>
      </c>
      <c r="D207" s="350"/>
      <c r="E207" s="279"/>
      <c r="F207" s="279"/>
      <c r="G207" s="279"/>
      <c r="H207" s="279"/>
      <c r="I207" s="279"/>
      <c r="J207" s="279"/>
    </row>
    <row r="208" spans="1:10" ht="15" x14ac:dyDescent="0.25">
      <c r="A208" s="499"/>
      <c r="B208" s="500"/>
      <c r="C208" s="350"/>
      <c r="D208" s="350" t="s">
        <v>2417</v>
      </c>
      <c r="E208" s="279"/>
      <c r="F208" s="279"/>
      <c r="G208" s="279"/>
      <c r="H208" s="279"/>
      <c r="I208" s="279"/>
      <c r="J208" s="279"/>
    </row>
    <row r="209" spans="1:10" ht="15" x14ac:dyDescent="0.25">
      <c r="A209" s="499"/>
      <c r="B209" s="500"/>
      <c r="C209" s="350"/>
      <c r="D209" s="350" t="s">
        <v>2478</v>
      </c>
      <c r="E209" s="279"/>
      <c r="F209" s="279"/>
      <c r="G209" s="279"/>
      <c r="H209" s="279"/>
      <c r="I209" s="279"/>
      <c r="J209" s="279"/>
    </row>
    <row r="210" spans="1:10" ht="15" x14ac:dyDescent="0.2">
      <c r="A210" s="499" t="s">
        <v>335</v>
      </c>
      <c r="B210" s="500" t="s">
        <v>2509</v>
      </c>
      <c r="C210" s="422"/>
      <c r="D210" s="422" t="s">
        <v>2459</v>
      </c>
      <c r="E210" s="279"/>
      <c r="F210" s="279"/>
      <c r="G210" s="279"/>
      <c r="H210" s="279"/>
      <c r="I210" s="279"/>
      <c r="J210" s="279"/>
    </row>
    <row r="211" spans="1:10" ht="15" x14ac:dyDescent="0.25">
      <c r="A211" s="499"/>
      <c r="B211" s="500"/>
      <c r="C211" s="350" t="s">
        <v>2412</v>
      </c>
      <c r="D211" s="350"/>
      <c r="E211" s="279"/>
      <c r="F211" s="279"/>
      <c r="G211" s="279"/>
      <c r="H211" s="279"/>
      <c r="I211" s="279"/>
      <c r="J211" s="279"/>
    </row>
    <row r="212" spans="1:10" ht="60" x14ac:dyDescent="0.25">
      <c r="A212" s="499"/>
      <c r="B212" s="500"/>
      <c r="C212" s="350" t="s">
        <v>2510</v>
      </c>
      <c r="D212" s="350"/>
      <c r="E212" s="279"/>
      <c r="F212" s="279"/>
      <c r="G212" s="279"/>
      <c r="H212" s="279"/>
      <c r="I212" s="279"/>
      <c r="J212" s="279"/>
    </row>
    <row r="213" spans="1:10" ht="15" x14ac:dyDescent="0.25">
      <c r="A213" s="499"/>
      <c r="B213" s="500"/>
      <c r="C213" s="350"/>
      <c r="D213" s="350" t="s">
        <v>2478</v>
      </c>
      <c r="E213" s="279"/>
      <c r="F213" s="279"/>
      <c r="G213" s="279"/>
      <c r="H213" s="279"/>
      <c r="I213" s="279"/>
      <c r="J213" s="279"/>
    </row>
    <row r="214" spans="1:10" ht="15" x14ac:dyDescent="0.25">
      <c r="A214" s="499"/>
      <c r="B214" s="500"/>
      <c r="C214" s="350"/>
      <c r="D214" s="350" t="s">
        <v>2417</v>
      </c>
      <c r="E214" s="279"/>
      <c r="F214" s="279"/>
      <c r="G214" s="279"/>
      <c r="H214" s="279"/>
      <c r="I214" s="279"/>
      <c r="J214" s="279"/>
    </row>
    <row r="215" spans="1:10" ht="15" x14ac:dyDescent="0.25">
      <c r="A215" s="499" t="s">
        <v>336</v>
      </c>
      <c r="B215" s="500" t="s">
        <v>2511</v>
      </c>
      <c r="C215" s="350" t="s">
        <v>2412</v>
      </c>
      <c r="D215" s="350"/>
      <c r="E215" s="279"/>
      <c r="F215" s="279"/>
      <c r="G215" s="279"/>
      <c r="H215" s="279"/>
      <c r="I215" s="279"/>
      <c r="J215" s="279"/>
    </row>
    <row r="216" spans="1:10" ht="15" x14ac:dyDescent="0.25">
      <c r="A216" s="499"/>
      <c r="B216" s="500"/>
      <c r="C216" s="350"/>
      <c r="D216" s="350" t="s">
        <v>2465</v>
      </c>
      <c r="E216" s="279"/>
      <c r="F216" s="279"/>
      <c r="G216" s="279"/>
      <c r="H216" s="279"/>
      <c r="I216" s="279"/>
      <c r="J216" s="279"/>
    </row>
    <row r="217" spans="1:10" ht="15" x14ac:dyDescent="0.25">
      <c r="A217" s="499"/>
      <c r="B217" s="500"/>
      <c r="C217" s="350"/>
      <c r="D217" s="350" t="s">
        <v>2417</v>
      </c>
      <c r="E217" s="279"/>
      <c r="F217" s="279"/>
      <c r="G217" s="279"/>
      <c r="H217" s="279"/>
      <c r="I217" s="279"/>
      <c r="J217" s="279"/>
    </row>
    <row r="218" spans="1:10" ht="15" x14ac:dyDescent="0.25">
      <c r="A218" s="499" t="s">
        <v>337</v>
      </c>
      <c r="B218" s="500" t="s">
        <v>2512</v>
      </c>
      <c r="C218" s="350"/>
      <c r="D218" s="350" t="s">
        <v>2465</v>
      </c>
      <c r="E218" s="279"/>
      <c r="F218" s="279"/>
      <c r="G218" s="279"/>
      <c r="H218" s="279"/>
      <c r="I218" s="279"/>
      <c r="J218" s="279"/>
    </row>
    <row r="219" spans="1:10" ht="15" x14ac:dyDescent="0.25">
      <c r="A219" s="499"/>
      <c r="B219" s="500"/>
      <c r="C219" s="350" t="s">
        <v>2412</v>
      </c>
      <c r="D219" s="350"/>
      <c r="E219" s="279"/>
      <c r="F219" s="279"/>
      <c r="G219" s="279"/>
      <c r="H219" s="279"/>
      <c r="I219" s="279"/>
      <c r="J219" s="279"/>
    </row>
    <row r="220" spans="1:10" ht="45" x14ac:dyDescent="0.25">
      <c r="A220" s="499"/>
      <c r="B220" s="500"/>
      <c r="C220" s="350" t="s">
        <v>2513</v>
      </c>
      <c r="D220" s="350"/>
      <c r="E220" s="279"/>
      <c r="F220" s="279"/>
      <c r="G220" s="279"/>
      <c r="H220" s="279"/>
      <c r="I220" s="279"/>
      <c r="J220" s="279"/>
    </row>
    <row r="221" spans="1:10" ht="15" x14ac:dyDescent="0.25">
      <c r="A221" s="499"/>
      <c r="B221" s="500"/>
      <c r="C221" s="350"/>
      <c r="D221" s="350" t="s">
        <v>2417</v>
      </c>
      <c r="E221" s="279"/>
      <c r="F221" s="279"/>
      <c r="G221" s="279"/>
      <c r="H221" s="279"/>
      <c r="I221" s="279"/>
      <c r="J221" s="279"/>
    </row>
    <row r="222" spans="1:10" ht="15" x14ac:dyDescent="0.2">
      <c r="A222" s="499" t="s">
        <v>338</v>
      </c>
      <c r="B222" s="500" t="s">
        <v>2514</v>
      </c>
      <c r="C222" s="422"/>
      <c r="D222" s="422" t="s">
        <v>2459</v>
      </c>
      <c r="E222" s="279"/>
      <c r="F222" s="279"/>
      <c r="G222" s="279"/>
      <c r="H222" s="279"/>
      <c r="I222" s="279"/>
      <c r="J222" s="279"/>
    </row>
    <row r="223" spans="1:10" ht="15" x14ac:dyDescent="0.25">
      <c r="A223" s="499"/>
      <c r="B223" s="500"/>
      <c r="C223" s="350" t="s">
        <v>2412</v>
      </c>
      <c r="D223" s="350"/>
      <c r="E223" s="279"/>
      <c r="F223" s="279"/>
      <c r="G223" s="279"/>
      <c r="H223" s="279"/>
      <c r="I223" s="279"/>
      <c r="J223" s="279"/>
    </row>
    <row r="224" spans="1:10" ht="45" x14ac:dyDescent="0.25">
      <c r="A224" s="499"/>
      <c r="B224" s="500"/>
      <c r="C224" s="350" t="s">
        <v>2507</v>
      </c>
      <c r="D224" s="350"/>
      <c r="E224" s="279"/>
      <c r="F224" s="279"/>
      <c r="G224" s="279"/>
      <c r="H224" s="279"/>
      <c r="I224" s="279"/>
      <c r="J224" s="279"/>
    </row>
    <row r="225" spans="1:10" ht="15" x14ac:dyDescent="0.25">
      <c r="A225" s="499"/>
      <c r="B225" s="500"/>
      <c r="C225" s="350"/>
      <c r="D225" s="350" t="s">
        <v>2417</v>
      </c>
      <c r="E225" s="279"/>
      <c r="F225" s="279"/>
      <c r="G225" s="279"/>
      <c r="H225" s="279"/>
      <c r="I225" s="279"/>
      <c r="J225" s="279"/>
    </row>
    <row r="226" spans="1:10" ht="15" x14ac:dyDescent="0.25">
      <c r="A226" s="499"/>
      <c r="B226" s="500"/>
      <c r="C226" s="350"/>
      <c r="D226" s="350" t="s">
        <v>2478</v>
      </c>
      <c r="E226" s="279"/>
      <c r="F226" s="279"/>
      <c r="G226" s="279"/>
      <c r="H226" s="279"/>
      <c r="I226" s="279"/>
      <c r="J226" s="279"/>
    </row>
    <row r="227" spans="1:10" ht="15" x14ac:dyDescent="0.2">
      <c r="A227" s="499" t="s">
        <v>339</v>
      </c>
      <c r="B227" s="500" t="s">
        <v>513</v>
      </c>
      <c r="C227" s="422"/>
      <c r="D227" s="422" t="s">
        <v>2459</v>
      </c>
      <c r="E227" s="279"/>
      <c r="F227" s="279"/>
      <c r="G227" s="279"/>
      <c r="H227" s="279"/>
      <c r="I227" s="279"/>
      <c r="J227" s="279"/>
    </row>
    <row r="228" spans="1:10" ht="15" x14ac:dyDescent="0.25">
      <c r="A228" s="499"/>
      <c r="B228" s="500"/>
      <c r="C228" s="350"/>
      <c r="D228" s="350" t="s">
        <v>2485</v>
      </c>
      <c r="E228" s="279"/>
      <c r="F228" s="279"/>
      <c r="G228" s="279"/>
      <c r="H228" s="279"/>
      <c r="I228" s="279"/>
      <c r="J228" s="279"/>
    </row>
    <row r="229" spans="1:10" ht="15" x14ac:dyDescent="0.25">
      <c r="A229" s="499"/>
      <c r="B229" s="500"/>
      <c r="C229" s="350" t="s">
        <v>2387</v>
      </c>
      <c r="D229" s="350"/>
      <c r="E229" s="279"/>
      <c r="F229" s="279"/>
      <c r="G229" s="279"/>
      <c r="H229" s="279"/>
      <c r="I229" s="279"/>
      <c r="J229" s="279"/>
    </row>
    <row r="230" spans="1:10" ht="60" x14ac:dyDescent="0.25">
      <c r="A230" s="499"/>
      <c r="B230" s="500"/>
      <c r="C230" s="350" t="s">
        <v>2844</v>
      </c>
      <c r="D230" s="350"/>
      <c r="E230" s="279"/>
      <c r="F230" s="279"/>
      <c r="G230" s="279"/>
      <c r="H230" s="279"/>
      <c r="I230" s="279"/>
      <c r="J230" s="279"/>
    </row>
    <row r="231" spans="1:10" ht="15" x14ac:dyDescent="0.25">
      <c r="A231" s="499"/>
      <c r="B231" s="500"/>
      <c r="C231" s="350"/>
      <c r="D231" s="350" t="s">
        <v>2417</v>
      </c>
      <c r="E231" s="279"/>
      <c r="F231" s="279"/>
      <c r="G231" s="279"/>
      <c r="H231" s="279"/>
      <c r="I231" s="279"/>
      <c r="J231" s="279"/>
    </row>
    <row r="232" spans="1:10" ht="15" x14ac:dyDescent="0.25">
      <c r="A232" s="499" t="s">
        <v>340</v>
      </c>
      <c r="B232" s="500" t="s">
        <v>2515</v>
      </c>
      <c r="C232" s="350"/>
      <c r="D232" s="350" t="s">
        <v>2465</v>
      </c>
      <c r="E232" s="279"/>
      <c r="F232" s="279"/>
      <c r="G232" s="279"/>
      <c r="H232" s="279"/>
      <c r="I232" s="279"/>
      <c r="J232" s="279"/>
    </row>
    <row r="233" spans="1:10" ht="15" x14ac:dyDescent="0.25">
      <c r="A233" s="499"/>
      <c r="B233" s="500"/>
      <c r="C233" s="350" t="s">
        <v>2412</v>
      </c>
      <c r="D233" s="350"/>
      <c r="E233" s="279"/>
      <c r="F233" s="279"/>
      <c r="G233" s="279"/>
      <c r="H233" s="279"/>
      <c r="I233" s="279"/>
      <c r="J233" s="279"/>
    </row>
    <row r="234" spans="1:10" ht="60" x14ac:dyDescent="0.25">
      <c r="A234" s="499"/>
      <c r="B234" s="500"/>
      <c r="C234" s="350" t="s">
        <v>2516</v>
      </c>
      <c r="D234" s="350"/>
      <c r="E234" s="279"/>
      <c r="F234" s="279"/>
      <c r="G234" s="279"/>
      <c r="H234" s="279"/>
      <c r="I234" s="279"/>
      <c r="J234" s="279"/>
    </row>
    <row r="235" spans="1:10" ht="15" x14ac:dyDescent="0.2">
      <c r="A235" s="499" t="s">
        <v>341</v>
      </c>
      <c r="B235" s="500" t="s">
        <v>2517</v>
      </c>
      <c r="C235" s="422"/>
      <c r="D235" s="422" t="s">
        <v>2459</v>
      </c>
      <c r="E235" s="279"/>
      <c r="F235" s="279"/>
      <c r="G235" s="279"/>
      <c r="H235" s="279"/>
      <c r="I235" s="279"/>
      <c r="J235" s="279"/>
    </row>
    <row r="236" spans="1:10" ht="45" x14ac:dyDescent="0.25">
      <c r="A236" s="499"/>
      <c r="B236" s="500"/>
      <c r="C236" s="350" t="s">
        <v>2843</v>
      </c>
      <c r="D236" s="350"/>
      <c r="E236" s="279"/>
      <c r="F236" s="279"/>
      <c r="G236" s="279"/>
      <c r="H236" s="279"/>
      <c r="I236" s="279"/>
      <c r="J236" s="279"/>
    </row>
    <row r="237" spans="1:10" ht="15" x14ac:dyDescent="0.25">
      <c r="A237" s="499"/>
      <c r="B237" s="500"/>
      <c r="C237" s="350"/>
      <c r="D237" s="350" t="s">
        <v>2417</v>
      </c>
      <c r="E237" s="279"/>
      <c r="F237" s="279"/>
      <c r="G237" s="279"/>
      <c r="H237" s="279"/>
      <c r="I237" s="279"/>
      <c r="J237" s="279"/>
    </row>
    <row r="238" spans="1:10" ht="15" x14ac:dyDescent="0.25">
      <c r="A238" s="499"/>
      <c r="B238" s="500"/>
      <c r="C238" s="350"/>
      <c r="D238" s="350" t="s">
        <v>2478</v>
      </c>
      <c r="E238" s="279"/>
      <c r="F238" s="279"/>
      <c r="G238" s="279"/>
      <c r="H238" s="279"/>
      <c r="I238" s="279"/>
      <c r="J238" s="279"/>
    </row>
    <row r="239" spans="1:10" ht="15" x14ac:dyDescent="0.25">
      <c r="A239" s="499" t="s">
        <v>342</v>
      </c>
      <c r="B239" s="500" t="s">
        <v>2518</v>
      </c>
      <c r="C239" s="350"/>
      <c r="D239" s="350" t="s">
        <v>2465</v>
      </c>
      <c r="E239" s="279"/>
      <c r="F239" s="279"/>
      <c r="G239" s="279"/>
      <c r="H239" s="279"/>
      <c r="I239" s="279"/>
      <c r="J239" s="279"/>
    </row>
    <row r="240" spans="1:10" ht="15" x14ac:dyDescent="0.25">
      <c r="A240" s="499"/>
      <c r="B240" s="500"/>
      <c r="C240" s="350" t="s">
        <v>2412</v>
      </c>
      <c r="D240" s="350"/>
      <c r="E240" s="279"/>
      <c r="F240" s="279"/>
      <c r="G240" s="279"/>
      <c r="H240" s="279"/>
      <c r="I240" s="279"/>
      <c r="J240" s="279"/>
    </row>
    <row r="241" spans="1:10" ht="15" x14ac:dyDescent="0.25">
      <c r="A241" s="499"/>
      <c r="B241" s="500"/>
      <c r="C241" s="350"/>
      <c r="D241" s="350" t="s">
        <v>2478</v>
      </c>
      <c r="E241" s="279"/>
      <c r="F241" s="279"/>
      <c r="G241" s="279"/>
      <c r="H241" s="279"/>
      <c r="I241" s="279"/>
      <c r="J241" s="279"/>
    </row>
    <row r="242" spans="1:10" ht="15" x14ac:dyDescent="0.25">
      <c r="A242" s="499"/>
      <c r="B242" s="500"/>
      <c r="C242" s="350"/>
      <c r="D242" s="350" t="s">
        <v>2417</v>
      </c>
      <c r="E242" s="279"/>
      <c r="F242" s="279"/>
      <c r="G242" s="279"/>
      <c r="H242" s="279"/>
      <c r="I242" s="279"/>
      <c r="J242" s="279"/>
    </row>
    <row r="243" spans="1:10" ht="45" x14ac:dyDescent="0.25">
      <c r="A243" s="499"/>
      <c r="B243" s="500"/>
      <c r="C243" s="350" t="s">
        <v>2513</v>
      </c>
      <c r="D243" s="350"/>
      <c r="E243" s="279"/>
      <c r="F243" s="279"/>
      <c r="G243" s="279"/>
      <c r="H243" s="279"/>
      <c r="I243" s="279"/>
      <c r="J243" s="279"/>
    </row>
    <row r="244" spans="1:10" ht="15" x14ac:dyDescent="0.2">
      <c r="A244" s="499" t="s">
        <v>343</v>
      </c>
      <c r="B244" s="500" t="s">
        <v>2520</v>
      </c>
      <c r="C244" s="422"/>
      <c r="D244" s="422" t="s">
        <v>2459</v>
      </c>
      <c r="E244" s="279"/>
      <c r="F244" s="279"/>
      <c r="G244" s="279"/>
      <c r="H244" s="279"/>
      <c r="I244" s="279"/>
      <c r="J244" s="279"/>
    </row>
    <row r="245" spans="1:10" ht="45" x14ac:dyDescent="0.25">
      <c r="A245" s="499"/>
      <c r="B245" s="500"/>
      <c r="C245" s="350" t="s">
        <v>2843</v>
      </c>
      <c r="D245" s="350"/>
      <c r="E245" s="279"/>
      <c r="F245" s="279"/>
      <c r="G245" s="279"/>
      <c r="H245" s="279"/>
      <c r="I245" s="279"/>
      <c r="J245" s="279"/>
    </row>
    <row r="246" spans="1:10" ht="15" x14ac:dyDescent="0.25">
      <c r="A246" s="499"/>
      <c r="B246" s="500"/>
      <c r="C246" s="350"/>
      <c r="D246" s="350" t="s">
        <v>2417</v>
      </c>
      <c r="E246" s="279"/>
      <c r="F246" s="279"/>
      <c r="G246" s="279"/>
      <c r="H246" s="279"/>
      <c r="I246" s="279"/>
      <c r="J246" s="279"/>
    </row>
    <row r="247" spans="1:10" ht="15" x14ac:dyDescent="0.25">
      <c r="A247" s="499"/>
      <c r="B247" s="500"/>
      <c r="C247" s="350"/>
      <c r="D247" s="350" t="s">
        <v>2478</v>
      </c>
      <c r="E247" s="279"/>
      <c r="F247" s="279"/>
      <c r="G247" s="279"/>
      <c r="H247" s="279"/>
      <c r="I247" s="279"/>
      <c r="J247" s="279"/>
    </row>
    <row r="248" spans="1:10" ht="15" x14ac:dyDescent="0.25">
      <c r="A248" s="499" t="s">
        <v>344</v>
      </c>
      <c r="B248" s="500" t="s">
        <v>2521</v>
      </c>
      <c r="C248" s="350" t="s">
        <v>2412</v>
      </c>
      <c r="D248" s="350"/>
      <c r="E248" s="279"/>
      <c r="F248" s="279"/>
      <c r="G248" s="279"/>
      <c r="H248" s="279"/>
      <c r="I248" s="279"/>
      <c r="J248" s="279"/>
    </row>
    <row r="249" spans="1:10" ht="15" x14ac:dyDescent="0.2">
      <c r="A249" s="499"/>
      <c r="B249" s="500"/>
      <c r="C249" s="422"/>
      <c r="D249" s="422" t="s">
        <v>2459</v>
      </c>
      <c r="E249" s="279"/>
      <c r="F249" s="279"/>
      <c r="G249" s="279"/>
      <c r="H249" s="279"/>
      <c r="I249" s="279"/>
      <c r="J249" s="279"/>
    </row>
    <row r="250" spans="1:10" ht="15" x14ac:dyDescent="0.25">
      <c r="A250" s="499"/>
      <c r="B250" s="500"/>
      <c r="C250" s="350"/>
      <c r="D250" s="350" t="s">
        <v>2417</v>
      </c>
      <c r="E250" s="279"/>
      <c r="F250" s="279"/>
      <c r="G250" s="279"/>
      <c r="H250" s="279"/>
      <c r="I250" s="279"/>
      <c r="J250" s="279"/>
    </row>
    <row r="251" spans="1:10" ht="15" x14ac:dyDescent="0.25">
      <c r="A251" s="499"/>
      <c r="B251" s="500"/>
      <c r="C251" s="350"/>
      <c r="D251" s="350" t="s">
        <v>2478</v>
      </c>
      <c r="E251" s="279"/>
      <c r="F251" s="279"/>
      <c r="G251" s="279"/>
      <c r="H251" s="279"/>
      <c r="I251" s="279"/>
      <c r="J251" s="279"/>
    </row>
    <row r="252" spans="1:10" ht="45" x14ac:dyDescent="0.25">
      <c r="A252" s="499"/>
      <c r="B252" s="500"/>
      <c r="C252" s="350" t="s">
        <v>2513</v>
      </c>
      <c r="D252" s="350"/>
      <c r="E252" s="279"/>
      <c r="F252" s="279"/>
      <c r="G252" s="279"/>
      <c r="H252" s="279"/>
      <c r="I252" s="279"/>
      <c r="J252" s="279"/>
    </row>
    <row r="253" spans="1:10" ht="15" x14ac:dyDescent="0.2">
      <c r="A253" s="499" t="s">
        <v>345</v>
      </c>
      <c r="B253" s="500" t="s">
        <v>514</v>
      </c>
      <c r="C253" s="422" t="s">
        <v>2387</v>
      </c>
      <c r="D253" s="422"/>
      <c r="E253" s="279"/>
      <c r="F253" s="279"/>
      <c r="G253" s="279"/>
      <c r="H253" s="279"/>
      <c r="I253" s="279"/>
      <c r="J253" s="279"/>
    </row>
    <row r="254" spans="1:10" ht="15" x14ac:dyDescent="0.25">
      <c r="A254" s="499"/>
      <c r="B254" s="500"/>
      <c r="C254" s="350"/>
      <c r="D254" s="350" t="s">
        <v>2496</v>
      </c>
      <c r="E254" s="279"/>
      <c r="F254" s="279"/>
      <c r="G254" s="279"/>
      <c r="H254" s="279"/>
      <c r="I254" s="279"/>
      <c r="J254" s="279"/>
    </row>
    <row r="255" spans="1:10" ht="15" x14ac:dyDescent="0.2">
      <c r="A255" s="499"/>
      <c r="B255" s="500"/>
      <c r="C255" s="355"/>
      <c r="D255" s="355" t="s">
        <v>2465</v>
      </c>
      <c r="E255" s="279"/>
      <c r="F255" s="279"/>
      <c r="G255" s="279"/>
      <c r="H255" s="279"/>
      <c r="I255" s="279"/>
      <c r="J255" s="279"/>
    </row>
    <row r="256" spans="1:10" ht="15" x14ac:dyDescent="0.25">
      <c r="A256" s="499"/>
      <c r="B256" s="500"/>
      <c r="C256" s="355"/>
      <c r="D256" s="350" t="s">
        <v>2845</v>
      </c>
      <c r="E256" s="279"/>
      <c r="F256" s="279"/>
      <c r="G256" s="279"/>
      <c r="H256" s="279"/>
      <c r="I256" s="279"/>
      <c r="J256" s="279"/>
    </row>
    <row r="257" spans="1:10" ht="90" x14ac:dyDescent="0.2">
      <c r="A257" s="499"/>
      <c r="B257" s="500"/>
      <c r="C257" s="355"/>
      <c r="D257" s="355"/>
      <c r="E257" s="279"/>
      <c r="F257" s="279"/>
      <c r="G257" s="355" t="s">
        <v>2975</v>
      </c>
      <c r="H257" s="279"/>
      <c r="I257" s="355"/>
      <c r="J257" s="355"/>
    </row>
    <row r="258" spans="1:10" ht="30" x14ac:dyDescent="0.2">
      <c r="A258" s="499"/>
      <c r="B258" s="500"/>
      <c r="C258" s="422"/>
      <c r="D258" s="422"/>
      <c r="E258" s="422" t="s">
        <v>2522</v>
      </c>
      <c r="F258" s="422"/>
      <c r="G258" s="279"/>
      <c r="H258" s="279"/>
      <c r="I258" s="279"/>
      <c r="J258" s="279"/>
    </row>
    <row r="259" spans="1:10" ht="30" x14ac:dyDescent="0.2">
      <c r="A259" s="499"/>
      <c r="B259" s="500"/>
      <c r="C259" s="422"/>
      <c r="D259" s="422"/>
      <c r="E259" s="422"/>
      <c r="F259" s="422" t="s">
        <v>2491</v>
      </c>
      <c r="G259" s="422"/>
      <c r="H259" s="422"/>
      <c r="I259" s="279"/>
      <c r="J259" s="279"/>
    </row>
    <row r="260" spans="1:10" ht="15" x14ac:dyDescent="0.2">
      <c r="A260" s="499"/>
      <c r="B260" s="500"/>
      <c r="C260" s="355"/>
      <c r="D260" s="355" t="s">
        <v>2417</v>
      </c>
      <c r="E260" s="279"/>
      <c r="F260" s="279"/>
      <c r="G260" s="279"/>
      <c r="H260" s="279"/>
      <c r="I260" s="279"/>
      <c r="J260" s="279"/>
    </row>
    <row r="261" spans="1:10" ht="15" x14ac:dyDescent="0.2">
      <c r="A261" s="499"/>
      <c r="B261" s="500"/>
      <c r="C261" s="422"/>
      <c r="D261" s="422"/>
      <c r="E261" s="422" t="s">
        <v>2385</v>
      </c>
      <c r="F261" s="422"/>
      <c r="G261" s="279"/>
      <c r="H261" s="279"/>
      <c r="I261" s="279"/>
      <c r="J261" s="279"/>
    </row>
    <row r="262" spans="1:10" ht="15" x14ac:dyDescent="0.2">
      <c r="A262" s="499"/>
      <c r="B262" s="500"/>
      <c r="C262" s="422"/>
      <c r="D262" s="422" t="s">
        <v>2485</v>
      </c>
      <c r="E262" s="279"/>
      <c r="F262" s="279"/>
      <c r="G262" s="279"/>
      <c r="H262" s="279"/>
      <c r="I262" s="279"/>
      <c r="J262" s="279"/>
    </row>
    <row r="263" spans="1:10" ht="15" x14ac:dyDescent="0.2">
      <c r="A263" s="499" t="s">
        <v>346</v>
      </c>
      <c r="B263" s="500" t="s">
        <v>2523</v>
      </c>
      <c r="C263" s="422"/>
      <c r="D263" s="422" t="s">
        <v>2459</v>
      </c>
      <c r="E263" s="279"/>
      <c r="F263" s="279"/>
      <c r="G263" s="279"/>
      <c r="H263" s="279"/>
      <c r="I263" s="279"/>
      <c r="J263" s="279"/>
    </row>
    <row r="264" spans="1:10" ht="15" x14ac:dyDescent="0.2">
      <c r="A264" s="499"/>
      <c r="B264" s="500"/>
      <c r="C264" s="422" t="s">
        <v>2387</v>
      </c>
      <c r="D264" s="422"/>
      <c r="E264" s="279"/>
      <c r="F264" s="279"/>
      <c r="G264" s="279"/>
      <c r="H264" s="279"/>
      <c r="I264" s="279"/>
      <c r="J264" s="279"/>
    </row>
    <row r="265" spans="1:10" ht="15" x14ac:dyDescent="0.2">
      <c r="A265" s="499"/>
      <c r="B265" s="500"/>
      <c r="C265" s="422"/>
      <c r="D265" s="422" t="s">
        <v>2524</v>
      </c>
      <c r="E265" s="279"/>
      <c r="F265" s="279"/>
      <c r="G265" s="279"/>
      <c r="H265" s="279"/>
      <c r="I265" s="279"/>
      <c r="J265" s="279"/>
    </row>
    <row r="266" spans="1:10" ht="15" x14ac:dyDescent="0.25">
      <c r="A266" s="499" t="s">
        <v>347</v>
      </c>
      <c r="B266" s="500" t="s">
        <v>2525</v>
      </c>
      <c r="C266" s="350"/>
      <c r="D266" s="350" t="s">
        <v>2465</v>
      </c>
      <c r="E266" s="279"/>
      <c r="F266" s="279"/>
      <c r="G266" s="279"/>
      <c r="H266" s="279"/>
      <c r="I266" s="279"/>
      <c r="J266" s="279"/>
    </row>
    <row r="267" spans="1:10" ht="15" x14ac:dyDescent="0.25">
      <c r="A267" s="499"/>
      <c r="B267" s="500"/>
      <c r="C267" s="350" t="s">
        <v>2387</v>
      </c>
      <c r="D267" s="350"/>
      <c r="E267" s="279"/>
      <c r="F267" s="279"/>
      <c r="G267" s="279"/>
      <c r="H267" s="279"/>
      <c r="I267" s="279"/>
      <c r="J267" s="279"/>
    </row>
    <row r="268" spans="1:10" ht="15" x14ac:dyDescent="0.25">
      <c r="A268" s="499"/>
      <c r="B268" s="500"/>
      <c r="C268" s="350"/>
      <c r="D268" s="350" t="s">
        <v>2485</v>
      </c>
      <c r="E268" s="279"/>
      <c r="F268" s="279"/>
      <c r="G268" s="279"/>
      <c r="H268" s="279"/>
      <c r="I268" s="279"/>
      <c r="J268" s="279"/>
    </row>
    <row r="269" spans="1:10" ht="15" x14ac:dyDescent="0.25">
      <c r="A269" s="499"/>
      <c r="B269" s="500"/>
      <c r="C269" s="350"/>
      <c r="D269" s="350" t="s">
        <v>2417</v>
      </c>
      <c r="E269" s="279"/>
      <c r="F269" s="279"/>
      <c r="G269" s="279"/>
      <c r="H269" s="279"/>
      <c r="I269" s="279"/>
      <c r="J269" s="279"/>
    </row>
    <row r="270" spans="1:10" ht="45" x14ac:dyDescent="0.2">
      <c r="A270" s="499"/>
      <c r="B270" s="500"/>
      <c r="C270" s="422" t="s">
        <v>2526</v>
      </c>
      <c r="D270" s="422"/>
      <c r="E270" s="279"/>
      <c r="F270" s="279"/>
      <c r="G270" s="279"/>
      <c r="H270" s="279"/>
      <c r="I270" s="279"/>
      <c r="J270" s="279"/>
    </row>
    <row r="271" spans="1:10" ht="15" x14ac:dyDescent="0.2">
      <c r="A271" s="499" t="s">
        <v>348</v>
      </c>
      <c r="B271" s="500" t="s">
        <v>2527</v>
      </c>
      <c r="C271" s="422"/>
      <c r="D271" s="422" t="s">
        <v>2465</v>
      </c>
      <c r="E271" s="279"/>
      <c r="F271" s="279"/>
      <c r="G271" s="279"/>
      <c r="H271" s="279"/>
      <c r="I271" s="279"/>
      <c r="J271" s="279"/>
    </row>
    <row r="272" spans="1:10" ht="45" x14ac:dyDescent="0.2">
      <c r="A272" s="499"/>
      <c r="B272" s="500"/>
      <c r="C272" s="422" t="s">
        <v>2513</v>
      </c>
      <c r="D272" s="422"/>
      <c r="E272" s="279"/>
      <c r="F272" s="279"/>
      <c r="G272" s="279"/>
      <c r="H272" s="279"/>
      <c r="I272" s="279"/>
      <c r="J272" s="279"/>
    </row>
    <row r="273" spans="1:10" ht="15" x14ac:dyDescent="0.25">
      <c r="A273" s="499"/>
      <c r="B273" s="500"/>
      <c r="C273" s="350" t="s">
        <v>2412</v>
      </c>
      <c r="D273" s="350"/>
      <c r="E273" s="279"/>
      <c r="F273" s="279"/>
      <c r="G273" s="279"/>
      <c r="H273" s="279"/>
      <c r="I273" s="279"/>
      <c r="J273" s="279"/>
    </row>
    <row r="274" spans="1:10" ht="15" x14ac:dyDescent="0.25">
      <c r="A274" s="499"/>
      <c r="B274" s="500"/>
      <c r="C274" s="350"/>
      <c r="D274" s="350" t="s">
        <v>2496</v>
      </c>
      <c r="E274" s="279"/>
      <c r="F274" s="279"/>
      <c r="G274" s="279"/>
      <c r="H274" s="279"/>
      <c r="I274" s="279"/>
      <c r="J274" s="279"/>
    </row>
    <row r="275" spans="1:10" ht="15" x14ac:dyDescent="0.25">
      <c r="A275" s="499"/>
      <c r="B275" s="500"/>
      <c r="C275" s="350"/>
      <c r="D275" s="350" t="s">
        <v>2417</v>
      </c>
      <c r="E275" s="279"/>
      <c r="F275" s="279"/>
      <c r="G275" s="279"/>
      <c r="H275" s="279"/>
      <c r="I275" s="279"/>
      <c r="J275" s="279"/>
    </row>
    <row r="276" spans="1:10" ht="15" x14ac:dyDescent="0.25">
      <c r="A276" s="499"/>
      <c r="B276" s="500"/>
      <c r="C276" s="350"/>
      <c r="D276" s="350" t="s">
        <v>2478</v>
      </c>
      <c r="E276" s="279"/>
      <c r="F276" s="279"/>
      <c r="G276" s="279"/>
      <c r="H276" s="279"/>
      <c r="I276" s="279"/>
      <c r="J276" s="279"/>
    </row>
    <row r="277" spans="1:10" ht="15" x14ac:dyDescent="0.25">
      <c r="A277" s="499"/>
      <c r="B277" s="500"/>
      <c r="C277" s="350"/>
      <c r="D277" s="350" t="s">
        <v>2440</v>
      </c>
      <c r="E277" s="279"/>
      <c r="F277" s="279" t="s">
        <v>2506</v>
      </c>
      <c r="G277" s="356"/>
      <c r="H277" s="279"/>
      <c r="I277" s="356"/>
      <c r="J277" s="279"/>
    </row>
    <row r="278" spans="1:10" ht="30" x14ac:dyDescent="0.25">
      <c r="A278" s="499"/>
      <c r="B278" s="500"/>
      <c r="C278" s="350"/>
      <c r="D278" s="350" t="s">
        <v>2393</v>
      </c>
      <c r="E278" s="279"/>
      <c r="F278" s="279"/>
      <c r="G278" s="279" t="s">
        <v>2528</v>
      </c>
      <c r="H278" s="279"/>
      <c r="I278" s="356"/>
      <c r="J278" s="279"/>
    </row>
    <row r="279" spans="1:10" ht="45" x14ac:dyDescent="0.25">
      <c r="A279" s="499" t="s">
        <v>349</v>
      </c>
      <c r="B279" s="500" t="s">
        <v>2529</v>
      </c>
      <c r="C279" s="350" t="s">
        <v>2507</v>
      </c>
      <c r="D279" s="350"/>
      <c r="E279" s="279"/>
      <c r="F279" s="279"/>
      <c r="G279" s="279"/>
      <c r="H279" s="279"/>
      <c r="I279" s="279"/>
      <c r="J279" s="279"/>
    </row>
    <row r="280" spans="1:10" ht="15" x14ac:dyDescent="0.25">
      <c r="A280" s="499"/>
      <c r="B280" s="500"/>
      <c r="C280" s="350"/>
      <c r="D280" s="350" t="s">
        <v>2478</v>
      </c>
      <c r="E280" s="279"/>
      <c r="F280" s="279"/>
      <c r="G280" s="279"/>
      <c r="H280" s="279"/>
      <c r="I280" s="279"/>
      <c r="J280" s="279"/>
    </row>
    <row r="281" spans="1:10" ht="15" x14ac:dyDescent="0.25">
      <c r="A281" s="499"/>
      <c r="B281" s="500"/>
      <c r="C281" s="350"/>
      <c r="D281" s="350" t="s">
        <v>2440</v>
      </c>
      <c r="E281" s="279"/>
      <c r="F281" s="279"/>
      <c r="G281" s="279"/>
      <c r="H281" s="279"/>
      <c r="I281" s="279"/>
      <c r="J281" s="279"/>
    </row>
    <row r="282" spans="1:10" ht="15" x14ac:dyDescent="0.25">
      <c r="A282" s="499"/>
      <c r="B282" s="500"/>
      <c r="C282" s="350"/>
      <c r="D282" s="350"/>
      <c r="E282" s="350"/>
      <c r="F282" s="350" t="s">
        <v>2530</v>
      </c>
      <c r="G282" s="356"/>
      <c r="H282" s="279"/>
      <c r="I282" s="356"/>
      <c r="J282" s="350"/>
    </row>
    <row r="283" spans="1:10" ht="15" x14ac:dyDescent="0.25">
      <c r="A283" s="499"/>
      <c r="B283" s="500"/>
      <c r="C283" s="350"/>
      <c r="D283" s="350" t="s">
        <v>2458</v>
      </c>
      <c r="E283" s="279"/>
      <c r="F283" s="279"/>
      <c r="G283" s="279"/>
      <c r="H283" s="279"/>
      <c r="I283" s="356"/>
      <c r="J283" s="279"/>
    </row>
    <row r="284" spans="1:10" ht="30" x14ac:dyDescent="0.25">
      <c r="A284" s="499"/>
      <c r="B284" s="500"/>
      <c r="C284" s="350"/>
      <c r="D284" s="350"/>
      <c r="E284" s="279"/>
      <c r="F284" s="279"/>
      <c r="G284" s="350" t="s">
        <v>2468</v>
      </c>
      <c r="H284" s="279"/>
      <c r="I284" s="356"/>
      <c r="J284" s="350"/>
    </row>
    <row r="285" spans="1:10" ht="15" x14ac:dyDescent="0.25">
      <c r="A285" s="499"/>
      <c r="B285" s="500"/>
      <c r="C285" s="350"/>
      <c r="D285" s="350" t="s">
        <v>2417</v>
      </c>
      <c r="E285" s="279"/>
      <c r="F285" s="279"/>
      <c r="G285" s="279"/>
      <c r="H285" s="279"/>
      <c r="I285" s="279"/>
      <c r="J285" s="279"/>
    </row>
    <row r="286" spans="1:10" ht="15" x14ac:dyDescent="0.2">
      <c r="A286" s="499"/>
      <c r="B286" s="500"/>
      <c r="C286" s="422"/>
      <c r="D286" s="422" t="s">
        <v>2459</v>
      </c>
      <c r="E286" s="279"/>
      <c r="F286" s="279"/>
      <c r="G286" s="279"/>
      <c r="H286" s="279"/>
      <c r="I286" s="279"/>
      <c r="J286" s="279"/>
    </row>
    <row r="287" spans="1:10" ht="15" x14ac:dyDescent="0.25">
      <c r="A287" s="499"/>
      <c r="B287" s="500"/>
      <c r="C287" s="350"/>
      <c r="D287" s="350" t="s">
        <v>2496</v>
      </c>
      <c r="E287" s="279"/>
      <c r="F287" s="279"/>
      <c r="G287" s="279"/>
      <c r="H287" s="279"/>
      <c r="I287" s="279"/>
      <c r="J287" s="279"/>
    </row>
    <row r="288" spans="1:10" ht="15" x14ac:dyDescent="0.25">
      <c r="A288" s="499"/>
      <c r="B288" s="500"/>
      <c r="C288" s="350" t="s">
        <v>2412</v>
      </c>
      <c r="D288" s="350"/>
      <c r="E288" s="279"/>
      <c r="F288" s="279"/>
      <c r="G288" s="279"/>
      <c r="H288" s="279"/>
      <c r="I288" s="279"/>
      <c r="J288" s="279"/>
    </row>
    <row r="289" spans="1:10" ht="15" x14ac:dyDescent="0.25">
      <c r="A289" s="499" t="s">
        <v>350</v>
      </c>
      <c r="B289" s="500" t="s">
        <v>2531</v>
      </c>
      <c r="C289" s="350"/>
      <c r="D289" s="350" t="s">
        <v>2532</v>
      </c>
      <c r="E289" s="279"/>
      <c r="F289" s="279"/>
      <c r="G289" s="279"/>
      <c r="H289" s="279"/>
      <c r="I289" s="279"/>
      <c r="J289" s="279"/>
    </row>
    <row r="290" spans="1:10" ht="30" x14ac:dyDescent="0.25">
      <c r="A290" s="499"/>
      <c r="B290" s="500"/>
      <c r="C290" s="350"/>
      <c r="D290" s="350"/>
      <c r="E290" s="279"/>
      <c r="F290" s="279"/>
      <c r="G290" s="350" t="s">
        <v>2976</v>
      </c>
      <c r="H290" s="279"/>
      <c r="I290" s="356"/>
      <c r="J290" s="350"/>
    </row>
    <row r="291" spans="1:10" ht="15" x14ac:dyDescent="0.25">
      <c r="A291" s="499"/>
      <c r="B291" s="500"/>
      <c r="C291" s="350"/>
      <c r="D291" s="350" t="s">
        <v>2496</v>
      </c>
      <c r="E291" s="279"/>
      <c r="F291" s="279"/>
      <c r="G291" s="279"/>
      <c r="H291" s="279"/>
      <c r="I291" s="279"/>
      <c r="J291" s="279"/>
    </row>
    <row r="292" spans="1:10" ht="45" x14ac:dyDescent="0.25">
      <c r="A292" s="499"/>
      <c r="B292" s="500"/>
      <c r="C292" s="350" t="s">
        <v>2843</v>
      </c>
      <c r="D292" s="350"/>
      <c r="E292" s="279"/>
      <c r="F292" s="279"/>
      <c r="G292" s="279"/>
      <c r="H292" s="279"/>
      <c r="I292" s="279"/>
      <c r="J292" s="279"/>
    </row>
    <row r="293" spans="1:10" ht="15" x14ac:dyDescent="0.25">
      <c r="A293" s="499"/>
      <c r="B293" s="500"/>
      <c r="C293" s="350"/>
      <c r="D293" s="350" t="s">
        <v>2533</v>
      </c>
      <c r="E293" s="279"/>
      <c r="F293" s="279"/>
      <c r="G293" s="279"/>
      <c r="H293" s="279"/>
      <c r="I293" s="279"/>
      <c r="J293" s="279"/>
    </row>
    <row r="294" spans="1:10" ht="15" x14ac:dyDescent="0.25">
      <c r="A294" s="499"/>
      <c r="B294" s="500"/>
      <c r="C294" s="350"/>
      <c r="D294" s="350" t="s">
        <v>2534</v>
      </c>
      <c r="E294" s="279"/>
      <c r="F294" s="279"/>
      <c r="G294" s="279"/>
      <c r="H294" s="279"/>
      <c r="I294" s="279"/>
      <c r="J294" s="279"/>
    </row>
    <row r="295" spans="1:10" ht="15" x14ac:dyDescent="0.25">
      <c r="A295" s="499"/>
      <c r="B295" s="500" t="s">
        <v>2535</v>
      </c>
      <c r="C295" s="350" t="s">
        <v>2412</v>
      </c>
      <c r="D295" s="350"/>
      <c r="E295" s="279"/>
      <c r="F295" s="279"/>
      <c r="G295" s="279"/>
      <c r="H295" s="279"/>
      <c r="I295" s="279"/>
      <c r="J295" s="279"/>
    </row>
    <row r="296" spans="1:10" ht="15" x14ac:dyDescent="0.25">
      <c r="A296" s="499"/>
      <c r="B296" s="500"/>
      <c r="C296" s="350"/>
      <c r="D296" s="350" t="s">
        <v>2417</v>
      </c>
      <c r="E296" s="279"/>
      <c r="F296" s="279"/>
      <c r="G296" s="279"/>
      <c r="H296" s="279"/>
      <c r="I296" s="279"/>
      <c r="J296" s="279"/>
    </row>
    <row r="297" spans="1:10" ht="15" x14ac:dyDescent="0.25">
      <c r="A297" s="499"/>
      <c r="B297" s="500"/>
      <c r="C297" s="350"/>
      <c r="D297" s="350" t="s">
        <v>2458</v>
      </c>
      <c r="E297" s="350"/>
      <c r="F297" s="350"/>
      <c r="G297" s="350"/>
      <c r="H297" s="350"/>
      <c r="I297" s="279"/>
      <c r="J297" s="279"/>
    </row>
    <row r="298" spans="1:10" ht="15" x14ac:dyDescent="0.25">
      <c r="A298" s="499"/>
      <c r="B298" s="500"/>
      <c r="C298" s="350"/>
      <c r="D298" s="350" t="s">
        <v>2496</v>
      </c>
      <c r="E298" s="279"/>
      <c r="F298" s="279"/>
      <c r="G298" s="279"/>
      <c r="H298" s="279"/>
      <c r="I298" s="279"/>
      <c r="J298" s="279"/>
    </row>
    <row r="299" spans="1:10" ht="15" x14ac:dyDescent="0.25">
      <c r="A299" s="499"/>
      <c r="B299" s="500"/>
      <c r="C299" s="350"/>
      <c r="D299" s="350" t="s">
        <v>2465</v>
      </c>
      <c r="E299" s="279"/>
      <c r="F299" s="279"/>
      <c r="G299" s="279"/>
      <c r="H299" s="279"/>
      <c r="I299" s="279"/>
      <c r="J299" s="279"/>
    </row>
    <row r="300" spans="1:10" ht="30" x14ac:dyDescent="0.25">
      <c r="A300" s="499"/>
      <c r="B300" s="500"/>
      <c r="C300" s="350"/>
      <c r="D300" s="350"/>
      <c r="E300" s="350"/>
      <c r="F300" s="350" t="s">
        <v>2493</v>
      </c>
      <c r="G300" s="350"/>
      <c r="H300" s="350"/>
      <c r="I300" s="279"/>
      <c r="J300" s="279"/>
    </row>
    <row r="301" spans="1:10" ht="15" x14ac:dyDescent="0.25">
      <c r="A301" s="499" t="s">
        <v>352</v>
      </c>
      <c r="B301" s="500" t="s">
        <v>2536</v>
      </c>
      <c r="C301" s="350" t="s">
        <v>2412</v>
      </c>
      <c r="D301" s="350"/>
      <c r="E301" s="279"/>
      <c r="F301" s="279"/>
      <c r="G301" s="279"/>
      <c r="H301" s="279"/>
      <c r="I301" s="279"/>
      <c r="J301" s="279"/>
    </row>
    <row r="302" spans="1:10" ht="15" x14ac:dyDescent="0.25">
      <c r="A302" s="499"/>
      <c r="B302" s="500"/>
      <c r="C302" s="350"/>
      <c r="D302" s="350" t="s">
        <v>2496</v>
      </c>
      <c r="E302" s="279"/>
      <c r="F302" s="279"/>
      <c r="G302" s="279"/>
      <c r="H302" s="279"/>
      <c r="I302" s="279"/>
      <c r="J302" s="279"/>
    </row>
    <row r="303" spans="1:10" ht="15" x14ac:dyDescent="0.25">
      <c r="A303" s="499"/>
      <c r="B303" s="500"/>
      <c r="C303" s="350"/>
      <c r="D303" s="350" t="s">
        <v>2524</v>
      </c>
      <c r="E303" s="279"/>
      <c r="F303" s="279"/>
      <c r="G303" s="279"/>
      <c r="H303" s="279"/>
      <c r="I303" s="279"/>
      <c r="J303" s="279"/>
    </row>
    <row r="304" spans="1:10" ht="15" x14ac:dyDescent="0.2">
      <c r="A304" s="499"/>
      <c r="B304" s="500"/>
      <c r="C304" s="355"/>
      <c r="D304" s="355" t="s">
        <v>2459</v>
      </c>
      <c r="E304" s="279"/>
      <c r="F304" s="279"/>
      <c r="G304" s="279"/>
      <c r="H304" s="279"/>
      <c r="I304" s="279"/>
      <c r="J304" s="279"/>
    </row>
    <row r="305" spans="1:10" ht="60" x14ac:dyDescent="0.25">
      <c r="A305" s="499"/>
      <c r="B305" s="500"/>
      <c r="C305" s="350" t="s">
        <v>2537</v>
      </c>
      <c r="D305" s="350"/>
      <c r="E305" s="279"/>
      <c r="F305" s="279"/>
      <c r="G305" s="279"/>
      <c r="H305" s="279"/>
      <c r="I305" s="279"/>
      <c r="J305" s="279"/>
    </row>
    <row r="306" spans="1:10" ht="15" x14ac:dyDescent="0.25">
      <c r="A306" s="499"/>
      <c r="B306" s="500"/>
      <c r="C306" s="350"/>
      <c r="D306" s="350" t="s">
        <v>2485</v>
      </c>
      <c r="E306" s="279"/>
      <c r="F306" s="279"/>
      <c r="G306" s="279"/>
      <c r="H306" s="279"/>
      <c r="I306" s="279"/>
      <c r="J306" s="279"/>
    </row>
    <row r="307" spans="1:10" ht="15" x14ac:dyDescent="0.25">
      <c r="A307" s="499" t="s">
        <v>353</v>
      </c>
      <c r="B307" s="500" t="s">
        <v>2538</v>
      </c>
      <c r="C307" s="350"/>
      <c r="D307" s="350" t="s">
        <v>2465</v>
      </c>
      <c r="E307" s="279"/>
      <c r="F307" s="279"/>
      <c r="G307" s="279"/>
      <c r="H307" s="279"/>
      <c r="I307" s="279"/>
      <c r="J307" s="279"/>
    </row>
    <row r="308" spans="1:10" ht="15" x14ac:dyDescent="0.25">
      <c r="A308" s="499"/>
      <c r="B308" s="500"/>
      <c r="C308" s="350" t="s">
        <v>2412</v>
      </c>
      <c r="D308" s="350"/>
      <c r="E308" s="279"/>
      <c r="F308" s="279"/>
      <c r="G308" s="279"/>
      <c r="H308" s="279"/>
      <c r="I308" s="279"/>
      <c r="J308" s="279"/>
    </row>
    <row r="309" spans="1:10" ht="15" x14ac:dyDescent="0.25">
      <c r="A309" s="499"/>
      <c r="B309" s="500"/>
      <c r="C309" s="350"/>
      <c r="D309" s="350" t="s">
        <v>2478</v>
      </c>
      <c r="E309" s="279"/>
      <c r="F309" s="279"/>
      <c r="G309" s="279"/>
      <c r="H309" s="279"/>
      <c r="I309" s="279"/>
      <c r="J309" s="279"/>
    </row>
    <row r="310" spans="1:10" ht="45" x14ac:dyDescent="0.25">
      <c r="A310" s="499"/>
      <c r="B310" s="500"/>
      <c r="C310" s="354" t="s">
        <v>2507</v>
      </c>
      <c r="D310" s="354"/>
      <c r="E310" s="279"/>
      <c r="F310" s="279"/>
      <c r="G310" s="279"/>
      <c r="H310" s="279"/>
      <c r="I310" s="279"/>
      <c r="J310" s="279"/>
    </row>
    <row r="311" spans="1:10" ht="15" x14ac:dyDescent="0.25">
      <c r="A311" s="499"/>
      <c r="B311" s="500"/>
      <c r="C311" s="350"/>
      <c r="D311" s="350" t="s">
        <v>2417</v>
      </c>
      <c r="E311" s="279"/>
      <c r="F311" s="279"/>
      <c r="G311" s="279"/>
      <c r="H311" s="279"/>
      <c r="I311" s="279"/>
      <c r="J311" s="279"/>
    </row>
    <row r="312" spans="1:10" ht="15" x14ac:dyDescent="0.25">
      <c r="A312" s="499" t="s">
        <v>354</v>
      </c>
      <c r="B312" s="500" t="s">
        <v>2539</v>
      </c>
      <c r="C312" s="350"/>
      <c r="D312" s="350" t="s">
        <v>2417</v>
      </c>
      <c r="E312" s="279"/>
      <c r="F312" s="279"/>
      <c r="G312" s="279"/>
      <c r="H312" s="279"/>
      <c r="I312" s="279"/>
      <c r="J312" s="279"/>
    </row>
    <row r="313" spans="1:10" ht="15" x14ac:dyDescent="0.25">
      <c r="A313" s="499"/>
      <c r="B313" s="500"/>
      <c r="C313" s="350"/>
      <c r="D313" s="350" t="s">
        <v>2465</v>
      </c>
      <c r="E313" s="279"/>
      <c r="F313" s="279"/>
      <c r="G313" s="279"/>
      <c r="H313" s="279"/>
      <c r="I313" s="279"/>
      <c r="J313" s="279"/>
    </row>
    <row r="314" spans="1:10" ht="15" x14ac:dyDescent="0.25">
      <c r="A314" s="499"/>
      <c r="B314" s="500"/>
      <c r="C314" s="350" t="s">
        <v>2412</v>
      </c>
      <c r="D314" s="350"/>
      <c r="E314" s="279"/>
      <c r="F314" s="279"/>
      <c r="G314" s="279"/>
      <c r="H314" s="279"/>
      <c r="I314" s="279"/>
      <c r="J314" s="279"/>
    </row>
    <row r="315" spans="1:10" ht="45" x14ac:dyDescent="0.25">
      <c r="A315" s="499"/>
      <c r="B315" s="500"/>
      <c r="C315" s="350" t="s">
        <v>2507</v>
      </c>
      <c r="D315" s="350"/>
      <c r="E315" s="279"/>
      <c r="F315" s="279"/>
      <c r="G315" s="279"/>
      <c r="H315" s="279"/>
      <c r="I315" s="279"/>
      <c r="J315" s="279"/>
    </row>
    <row r="316" spans="1:10" ht="15" x14ac:dyDescent="0.25">
      <c r="A316" s="499" t="s">
        <v>355</v>
      </c>
      <c r="B316" s="500" t="s">
        <v>2540</v>
      </c>
      <c r="C316" s="350"/>
      <c r="D316" s="350" t="s">
        <v>2465</v>
      </c>
      <c r="E316" s="279"/>
      <c r="F316" s="279"/>
      <c r="G316" s="279"/>
      <c r="H316" s="279"/>
      <c r="I316" s="279"/>
      <c r="J316" s="279"/>
    </row>
    <row r="317" spans="1:10" ht="15" x14ac:dyDescent="0.25">
      <c r="A317" s="499"/>
      <c r="B317" s="500"/>
      <c r="C317" s="350" t="s">
        <v>2412</v>
      </c>
      <c r="D317" s="350"/>
      <c r="E317" s="279"/>
      <c r="F317" s="279"/>
      <c r="G317" s="279"/>
      <c r="H317" s="279"/>
      <c r="I317" s="279"/>
      <c r="J317" s="279"/>
    </row>
    <row r="318" spans="1:10" ht="15" x14ac:dyDescent="0.25">
      <c r="A318" s="499"/>
      <c r="B318" s="500"/>
      <c r="C318" s="350"/>
      <c r="D318" s="350" t="s">
        <v>2417</v>
      </c>
      <c r="E318" s="279"/>
      <c r="F318" s="279"/>
      <c r="G318" s="279"/>
      <c r="H318" s="279"/>
      <c r="I318" s="279"/>
      <c r="J318" s="279"/>
    </row>
    <row r="319" spans="1:10" ht="15" x14ac:dyDescent="0.25">
      <c r="A319" s="499" t="s">
        <v>356</v>
      </c>
      <c r="B319" s="500" t="s">
        <v>2541</v>
      </c>
      <c r="C319" s="350" t="s">
        <v>2412</v>
      </c>
      <c r="D319" s="350"/>
      <c r="E319" s="279"/>
      <c r="F319" s="279"/>
      <c r="G319" s="279"/>
      <c r="H319" s="279"/>
      <c r="I319" s="279"/>
      <c r="J319" s="279"/>
    </row>
    <row r="320" spans="1:10" ht="30" x14ac:dyDescent="0.25">
      <c r="A320" s="499"/>
      <c r="B320" s="500"/>
      <c r="C320" s="350"/>
      <c r="D320" s="350"/>
      <c r="E320" s="279"/>
      <c r="F320" s="279"/>
      <c r="G320" s="279" t="s">
        <v>2542</v>
      </c>
      <c r="H320" s="279"/>
      <c r="I320" s="279"/>
      <c r="J320" s="279"/>
    </row>
    <row r="321" spans="1:10" ht="15" x14ac:dyDescent="0.25">
      <c r="A321" s="499"/>
      <c r="B321" s="500"/>
      <c r="C321" s="350"/>
      <c r="D321" s="350" t="s">
        <v>2417</v>
      </c>
      <c r="E321" s="279"/>
      <c r="F321" s="279"/>
      <c r="G321" s="279"/>
      <c r="H321" s="279"/>
      <c r="I321" s="279"/>
      <c r="J321" s="279"/>
    </row>
    <row r="322" spans="1:10" ht="15" x14ac:dyDescent="0.25">
      <c r="A322" s="499"/>
      <c r="B322" s="500"/>
      <c r="C322" s="350"/>
      <c r="D322" s="350" t="s">
        <v>2496</v>
      </c>
      <c r="E322" s="279"/>
      <c r="F322" s="279"/>
      <c r="G322" s="279"/>
      <c r="H322" s="279"/>
      <c r="I322" s="279"/>
      <c r="J322" s="279"/>
    </row>
    <row r="323" spans="1:10" ht="30" x14ac:dyDescent="0.25">
      <c r="A323" s="499"/>
      <c r="B323" s="500"/>
      <c r="C323" s="350"/>
      <c r="D323" s="350" t="s">
        <v>2543</v>
      </c>
      <c r="E323" s="279"/>
      <c r="F323" s="279"/>
      <c r="G323" s="279"/>
      <c r="H323" s="279"/>
      <c r="I323" s="356"/>
      <c r="J323" s="279"/>
    </row>
    <row r="324" spans="1:10" ht="15" x14ac:dyDescent="0.25">
      <c r="A324" s="499"/>
      <c r="B324" s="500"/>
      <c r="C324" s="350"/>
      <c r="D324" s="350"/>
      <c r="E324" s="350"/>
      <c r="F324" s="350" t="s">
        <v>2467</v>
      </c>
      <c r="G324" s="356"/>
      <c r="H324" s="279"/>
      <c r="I324" s="356"/>
      <c r="J324" s="350"/>
    </row>
    <row r="325" spans="1:10" ht="15" x14ac:dyDescent="0.25">
      <c r="A325" s="499"/>
      <c r="B325" s="500"/>
      <c r="C325" s="350"/>
      <c r="D325" s="350" t="s">
        <v>2440</v>
      </c>
      <c r="E325" s="279"/>
      <c r="F325" s="279"/>
      <c r="G325" s="279"/>
      <c r="H325" s="279"/>
      <c r="I325" s="279"/>
      <c r="J325" s="279"/>
    </row>
    <row r="326" spans="1:10" ht="60" x14ac:dyDescent="0.25">
      <c r="A326" s="499"/>
      <c r="B326" s="500"/>
      <c r="C326" s="350" t="s">
        <v>2977</v>
      </c>
      <c r="D326" s="350"/>
      <c r="E326" s="279"/>
      <c r="F326" s="279"/>
      <c r="G326" s="279"/>
      <c r="H326" s="279"/>
      <c r="I326" s="279"/>
      <c r="J326" s="279"/>
    </row>
    <row r="327" spans="1:10" ht="15" x14ac:dyDescent="0.25">
      <c r="A327" s="499"/>
      <c r="B327" s="500"/>
      <c r="C327" s="350"/>
      <c r="D327" s="350" t="s">
        <v>2478</v>
      </c>
      <c r="E327" s="279"/>
      <c r="F327" s="279"/>
      <c r="G327" s="279"/>
      <c r="H327" s="279"/>
      <c r="I327" s="279"/>
      <c r="J327" s="279"/>
    </row>
    <row r="328" spans="1:10" ht="15" x14ac:dyDescent="0.25">
      <c r="A328" s="499" t="s">
        <v>357</v>
      </c>
      <c r="B328" s="500" t="s">
        <v>2544</v>
      </c>
      <c r="C328" s="350"/>
      <c r="D328" s="350" t="s">
        <v>2465</v>
      </c>
      <c r="E328" s="279"/>
      <c r="F328" s="279"/>
      <c r="G328" s="279"/>
      <c r="H328" s="279"/>
      <c r="I328" s="279"/>
      <c r="J328" s="279"/>
    </row>
    <row r="329" spans="1:10" ht="45" x14ac:dyDescent="0.25">
      <c r="A329" s="499"/>
      <c r="B329" s="500"/>
      <c r="C329" s="350" t="s">
        <v>2843</v>
      </c>
      <c r="D329" s="350"/>
      <c r="E329" s="279"/>
      <c r="F329" s="279"/>
      <c r="G329" s="279"/>
      <c r="H329" s="279"/>
      <c r="I329" s="279"/>
      <c r="J329" s="279"/>
    </row>
    <row r="330" spans="1:10" ht="15" x14ac:dyDescent="0.25">
      <c r="A330" s="499"/>
      <c r="B330" s="500"/>
      <c r="C330" s="350"/>
      <c r="D330" s="350" t="s">
        <v>2417</v>
      </c>
      <c r="E330" s="279"/>
      <c r="F330" s="279"/>
      <c r="G330" s="279"/>
      <c r="H330" s="279"/>
      <c r="I330" s="279"/>
      <c r="J330" s="279"/>
    </row>
    <row r="331" spans="1:10" ht="15" x14ac:dyDescent="0.25">
      <c r="A331" s="499" t="s">
        <v>358</v>
      </c>
      <c r="B331" s="500" t="s">
        <v>2545</v>
      </c>
      <c r="C331" s="350" t="s">
        <v>2412</v>
      </c>
      <c r="D331" s="350"/>
      <c r="E331" s="279"/>
      <c r="F331" s="279"/>
      <c r="G331" s="279"/>
      <c r="H331" s="279"/>
      <c r="I331" s="279"/>
      <c r="J331" s="279"/>
    </row>
    <row r="332" spans="1:10" ht="15" x14ac:dyDescent="0.2">
      <c r="A332" s="499"/>
      <c r="B332" s="500"/>
      <c r="C332" s="422"/>
      <c r="D332" s="422" t="s">
        <v>2459</v>
      </c>
      <c r="E332" s="279"/>
      <c r="F332" s="279"/>
      <c r="G332" s="279"/>
      <c r="H332" s="279"/>
      <c r="I332" s="279"/>
      <c r="J332" s="279"/>
    </row>
    <row r="333" spans="1:10" ht="15" x14ac:dyDescent="0.25">
      <c r="A333" s="499"/>
      <c r="B333" s="500"/>
      <c r="C333" s="350"/>
      <c r="D333" s="350" t="s">
        <v>2417</v>
      </c>
      <c r="E333" s="279"/>
      <c r="F333" s="279"/>
      <c r="G333" s="279"/>
      <c r="H333" s="279"/>
      <c r="I333" s="279"/>
      <c r="J333" s="279"/>
    </row>
    <row r="334" spans="1:10" ht="15" x14ac:dyDescent="0.2">
      <c r="A334" s="499" t="s">
        <v>359</v>
      </c>
      <c r="B334" s="500" t="s">
        <v>2546</v>
      </c>
      <c r="C334" s="422"/>
      <c r="D334" s="422" t="s">
        <v>407</v>
      </c>
      <c r="E334" s="279"/>
      <c r="F334" s="279"/>
      <c r="G334" s="279"/>
      <c r="H334" s="279"/>
      <c r="I334" s="279"/>
      <c r="J334" s="279"/>
    </row>
    <row r="335" spans="1:10" ht="15" x14ac:dyDescent="0.2">
      <c r="A335" s="499"/>
      <c r="B335" s="500"/>
      <c r="C335" s="422"/>
      <c r="D335" s="422" t="s">
        <v>370</v>
      </c>
      <c r="E335" s="279"/>
      <c r="F335" s="279"/>
      <c r="G335" s="279"/>
      <c r="H335" s="279"/>
      <c r="I335" s="279"/>
      <c r="J335" s="279"/>
    </row>
    <row r="336" spans="1:10" ht="15" x14ac:dyDescent="0.25">
      <c r="A336" s="499"/>
      <c r="B336" s="500"/>
      <c r="C336" s="422"/>
      <c r="D336" s="422"/>
      <c r="E336" s="279"/>
      <c r="F336" s="350" t="s">
        <v>2467</v>
      </c>
      <c r="G336" s="356"/>
      <c r="H336" s="279"/>
      <c r="I336" s="279"/>
      <c r="J336" s="279"/>
    </row>
    <row r="337" spans="1:10" ht="30" x14ac:dyDescent="0.2">
      <c r="A337" s="499"/>
      <c r="B337" s="500"/>
      <c r="C337" s="422"/>
      <c r="D337" s="422"/>
      <c r="E337" s="279"/>
      <c r="F337" s="279"/>
      <c r="G337" s="279" t="s">
        <v>2542</v>
      </c>
      <c r="H337" s="279"/>
      <c r="I337" s="279"/>
      <c r="J337" s="279"/>
    </row>
    <row r="338" spans="1:10" ht="15" x14ac:dyDescent="0.2">
      <c r="A338" s="499"/>
      <c r="B338" s="500"/>
      <c r="C338" s="422"/>
      <c r="D338" s="422" t="s">
        <v>2459</v>
      </c>
      <c r="E338" s="279"/>
      <c r="F338" s="279"/>
      <c r="G338" s="279"/>
      <c r="H338" s="279"/>
      <c r="I338" s="279"/>
      <c r="J338" s="279"/>
    </row>
    <row r="339" spans="1:10" ht="15" x14ac:dyDescent="0.25">
      <c r="A339" s="499"/>
      <c r="B339" s="500"/>
      <c r="C339" s="350"/>
      <c r="D339" s="350" t="s">
        <v>2417</v>
      </c>
      <c r="E339" s="279"/>
      <c r="F339" s="279"/>
      <c r="G339" s="279"/>
      <c r="H339" s="279"/>
      <c r="I339" s="279"/>
      <c r="J339" s="279"/>
    </row>
    <row r="340" spans="1:10" ht="15" x14ac:dyDescent="0.2">
      <c r="A340" s="499"/>
      <c r="B340" s="500"/>
      <c r="C340" s="422" t="s">
        <v>2412</v>
      </c>
      <c r="D340" s="422"/>
      <c r="E340" s="279"/>
      <c r="F340" s="279"/>
      <c r="G340" s="279"/>
      <c r="H340" s="279"/>
      <c r="I340" s="279"/>
      <c r="J340" s="279"/>
    </row>
    <row r="341" spans="1:10" ht="15" x14ac:dyDescent="0.25">
      <c r="A341" s="499"/>
      <c r="B341" s="500"/>
      <c r="C341" s="350"/>
      <c r="D341" s="350" t="s">
        <v>2496</v>
      </c>
      <c r="E341" s="279"/>
      <c r="F341" s="279"/>
      <c r="G341" s="279"/>
      <c r="H341" s="279"/>
      <c r="I341" s="279"/>
      <c r="J341" s="279"/>
    </row>
    <row r="342" spans="1:10" ht="30" x14ac:dyDescent="0.25">
      <c r="A342" s="499"/>
      <c r="B342" s="500"/>
      <c r="C342" s="350" t="s">
        <v>2491</v>
      </c>
      <c r="D342" s="350"/>
      <c r="E342" s="350"/>
      <c r="F342" s="350"/>
      <c r="G342" s="350"/>
      <c r="H342" s="350"/>
      <c r="I342" s="279"/>
      <c r="J342" s="279"/>
    </row>
    <row r="343" spans="1:10" ht="45" x14ac:dyDescent="0.25">
      <c r="A343" s="499"/>
      <c r="B343" s="500"/>
      <c r="C343" s="350" t="s">
        <v>2547</v>
      </c>
      <c r="D343" s="350"/>
      <c r="E343" s="279"/>
      <c r="F343" s="279"/>
      <c r="G343" s="279"/>
      <c r="H343" s="279"/>
      <c r="I343" s="279"/>
      <c r="J343" s="279"/>
    </row>
    <row r="344" spans="1:10" ht="15" x14ac:dyDescent="0.2">
      <c r="A344" s="499"/>
      <c r="B344" s="500"/>
      <c r="C344" s="422"/>
      <c r="D344" s="422" t="s">
        <v>2485</v>
      </c>
      <c r="E344" s="279"/>
      <c r="F344" s="279"/>
      <c r="G344" s="279"/>
      <c r="H344" s="279"/>
      <c r="I344" s="279"/>
      <c r="J344" s="279"/>
    </row>
    <row r="345" spans="1:10" ht="15" x14ac:dyDescent="0.25">
      <c r="A345" s="499" t="s">
        <v>360</v>
      </c>
      <c r="B345" s="500" t="s">
        <v>2548</v>
      </c>
      <c r="C345" s="350"/>
      <c r="D345" s="350" t="s">
        <v>2459</v>
      </c>
      <c r="E345" s="279"/>
      <c r="F345" s="279"/>
      <c r="G345" s="279"/>
      <c r="H345" s="279"/>
      <c r="I345" s="279"/>
      <c r="J345" s="279"/>
    </row>
    <row r="346" spans="1:10" ht="15" x14ac:dyDescent="0.25">
      <c r="A346" s="499"/>
      <c r="B346" s="500"/>
      <c r="C346" s="350"/>
      <c r="D346" s="422" t="s">
        <v>2458</v>
      </c>
      <c r="E346" s="279"/>
      <c r="F346" s="279"/>
      <c r="G346" s="279"/>
      <c r="H346" s="279"/>
      <c r="I346" s="279"/>
      <c r="J346" s="279"/>
    </row>
    <row r="347" spans="1:10" ht="30" x14ac:dyDescent="0.25">
      <c r="A347" s="499"/>
      <c r="B347" s="500"/>
      <c r="C347" s="350"/>
      <c r="D347" s="350"/>
      <c r="E347" s="279"/>
      <c r="F347" s="279"/>
      <c r="G347" s="279" t="s">
        <v>2468</v>
      </c>
      <c r="H347" s="279"/>
      <c r="I347" s="279"/>
      <c r="J347" s="279"/>
    </row>
    <row r="348" spans="1:10" ht="15" x14ac:dyDescent="0.25">
      <c r="A348" s="499"/>
      <c r="B348" s="500"/>
      <c r="C348" s="350"/>
      <c r="D348" s="350" t="s">
        <v>2478</v>
      </c>
      <c r="E348" s="279"/>
      <c r="F348" s="279"/>
      <c r="G348" s="279"/>
      <c r="H348" s="279"/>
      <c r="I348" s="279"/>
      <c r="J348" s="279"/>
    </row>
    <row r="349" spans="1:10" ht="15" x14ac:dyDescent="0.25">
      <c r="A349" s="499"/>
      <c r="B349" s="500"/>
      <c r="C349" s="350"/>
      <c r="D349" s="350" t="s">
        <v>2496</v>
      </c>
      <c r="E349" s="279"/>
      <c r="F349" s="279"/>
      <c r="G349" s="279"/>
      <c r="H349" s="279"/>
      <c r="I349" s="279"/>
      <c r="J349" s="279"/>
    </row>
    <row r="350" spans="1:10" ht="15" x14ac:dyDescent="0.25">
      <c r="A350" s="499"/>
      <c r="B350" s="500"/>
      <c r="C350" s="350" t="s">
        <v>2387</v>
      </c>
      <c r="D350" s="350"/>
      <c r="E350" s="279"/>
      <c r="F350" s="279"/>
      <c r="G350" s="279"/>
      <c r="H350" s="279"/>
      <c r="I350" s="279"/>
      <c r="J350" s="279"/>
    </row>
    <row r="351" spans="1:10" ht="45" x14ac:dyDescent="0.25">
      <c r="A351" s="499"/>
      <c r="B351" s="500"/>
      <c r="C351" s="350" t="s">
        <v>2507</v>
      </c>
      <c r="D351" s="350"/>
      <c r="E351" s="279"/>
      <c r="F351" s="279"/>
      <c r="G351" s="279"/>
      <c r="H351" s="279"/>
      <c r="I351" s="279"/>
      <c r="J351" s="279"/>
    </row>
    <row r="352" spans="1:10" ht="15" x14ac:dyDescent="0.25">
      <c r="A352" s="499"/>
      <c r="B352" s="500"/>
      <c r="C352" s="350"/>
      <c r="D352" s="350" t="s">
        <v>2417</v>
      </c>
      <c r="E352" s="279"/>
      <c r="F352" s="279"/>
      <c r="G352" s="279"/>
      <c r="H352" s="279"/>
      <c r="I352" s="279"/>
      <c r="J352" s="279"/>
    </row>
    <row r="353" spans="1:10" ht="15" x14ac:dyDescent="0.25">
      <c r="A353" s="499" t="s">
        <v>361</v>
      </c>
      <c r="B353" s="500" t="s">
        <v>2549</v>
      </c>
      <c r="C353" s="350"/>
      <c r="D353" s="350" t="s">
        <v>2478</v>
      </c>
      <c r="E353" s="279"/>
      <c r="F353" s="279"/>
      <c r="G353" s="279"/>
      <c r="H353" s="279"/>
      <c r="I353" s="279"/>
      <c r="J353" s="279"/>
    </row>
    <row r="354" spans="1:10" ht="15" x14ac:dyDescent="0.25">
      <c r="A354" s="499"/>
      <c r="B354" s="500"/>
      <c r="C354" s="350"/>
      <c r="D354" s="350" t="s">
        <v>2417</v>
      </c>
      <c r="E354" s="279"/>
      <c r="F354" s="279"/>
      <c r="G354" s="279"/>
      <c r="H354" s="279"/>
      <c r="I354" s="279"/>
      <c r="J354" s="279"/>
    </row>
    <row r="355" spans="1:10" ht="15" x14ac:dyDescent="0.25">
      <c r="A355" s="499"/>
      <c r="B355" s="500"/>
      <c r="C355" s="350"/>
      <c r="D355" s="350" t="s">
        <v>2465</v>
      </c>
      <c r="E355" s="279"/>
      <c r="F355" s="279"/>
      <c r="G355" s="279"/>
      <c r="H355" s="279"/>
      <c r="I355" s="279"/>
      <c r="J355" s="279"/>
    </row>
    <row r="356" spans="1:10" ht="15" x14ac:dyDescent="0.25">
      <c r="A356" s="499"/>
      <c r="B356" s="500"/>
      <c r="C356" s="350" t="s">
        <v>2412</v>
      </c>
      <c r="D356" s="350"/>
      <c r="E356" s="279"/>
      <c r="F356" s="279"/>
      <c r="G356" s="279"/>
      <c r="H356" s="279"/>
      <c r="I356" s="279"/>
      <c r="J356" s="279"/>
    </row>
    <row r="357" spans="1:10" ht="60" x14ac:dyDescent="0.25">
      <c r="A357" s="499"/>
      <c r="B357" s="500"/>
      <c r="C357" s="350" t="s">
        <v>2550</v>
      </c>
      <c r="D357" s="350"/>
      <c r="E357" s="279"/>
      <c r="F357" s="279"/>
      <c r="G357" s="279"/>
      <c r="H357" s="279"/>
      <c r="I357" s="279"/>
      <c r="J357" s="279"/>
    </row>
    <row r="358" spans="1:10" ht="15" x14ac:dyDescent="0.25">
      <c r="A358" s="499" t="s">
        <v>557</v>
      </c>
      <c r="B358" s="500" t="s">
        <v>2551</v>
      </c>
      <c r="C358" s="350" t="s">
        <v>2412</v>
      </c>
      <c r="D358" s="350"/>
      <c r="E358" s="279"/>
      <c r="F358" s="279"/>
      <c r="G358" s="279"/>
      <c r="H358" s="279"/>
      <c r="I358" s="279"/>
      <c r="J358" s="279"/>
    </row>
    <row r="359" spans="1:10" ht="75" x14ac:dyDescent="0.25">
      <c r="A359" s="499"/>
      <c r="B359" s="500"/>
      <c r="C359" s="350" t="s">
        <v>2552</v>
      </c>
      <c r="D359" s="350"/>
      <c r="E359" s="279"/>
      <c r="F359" s="279"/>
      <c r="G359" s="279"/>
      <c r="H359" s="279"/>
      <c r="I359" s="279"/>
      <c r="J359" s="279"/>
    </row>
    <row r="360" spans="1:10" ht="15" x14ac:dyDescent="0.25">
      <c r="A360" s="499"/>
      <c r="B360" s="500"/>
      <c r="C360" s="350"/>
      <c r="D360" s="350" t="s">
        <v>2465</v>
      </c>
      <c r="E360" s="279"/>
      <c r="F360" s="279"/>
      <c r="G360" s="279"/>
      <c r="H360" s="279"/>
      <c r="I360" s="279"/>
      <c r="J360" s="279"/>
    </row>
    <row r="361" spans="1:10" ht="15" x14ac:dyDescent="0.25">
      <c r="A361" s="499"/>
      <c r="B361" s="500"/>
      <c r="C361" s="350"/>
      <c r="D361" s="350" t="s">
        <v>2478</v>
      </c>
      <c r="E361" s="279"/>
      <c r="F361" s="279"/>
      <c r="G361" s="279"/>
      <c r="H361" s="279"/>
      <c r="I361" s="279"/>
      <c r="J361" s="279"/>
    </row>
    <row r="362" spans="1:10" ht="15" x14ac:dyDescent="0.25">
      <c r="A362" s="499"/>
      <c r="B362" s="500"/>
      <c r="C362" s="350"/>
      <c r="D362" s="350" t="s">
        <v>2417</v>
      </c>
      <c r="E362" s="279"/>
      <c r="F362" s="279"/>
      <c r="G362" s="279"/>
      <c r="H362" s="279"/>
      <c r="I362" s="279"/>
      <c r="J362" s="279"/>
    </row>
    <row r="363" spans="1:10" ht="15" x14ac:dyDescent="0.25">
      <c r="A363" s="499" t="s">
        <v>558</v>
      </c>
      <c r="B363" s="500" t="s">
        <v>2553</v>
      </c>
      <c r="C363" s="350"/>
      <c r="D363" s="350" t="s">
        <v>2417</v>
      </c>
      <c r="E363" s="279"/>
      <c r="F363" s="279"/>
      <c r="G363" s="279"/>
      <c r="H363" s="279"/>
      <c r="I363" s="279"/>
      <c r="J363" s="279"/>
    </row>
    <row r="364" spans="1:10" ht="15" x14ac:dyDescent="0.25">
      <c r="A364" s="499"/>
      <c r="B364" s="500"/>
      <c r="C364" s="350" t="s">
        <v>2412</v>
      </c>
      <c r="D364" s="350"/>
      <c r="E364" s="279"/>
      <c r="F364" s="279"/>
      <c r="G364" s="279"/>
      <c r="H364" s="279"/>
      <c r="I364" s="279"/>
      <c r="J364" s="279"/>
    </row>
    <row r="365" spans="1:10" ht="15" x14ac:dyDescent="0.25">
      <c r="A365" s="499"/>
      <c r="B365" s="500"/>
      <c r="C365" s="350"/>
      <c r="D365" s="350" t="s">
        <v>2465</v>
      </c>
      <c r="E365" s="279"/>
      <c r="F365" s="279"/>
      <c r="G365" s="279"/>
      <c r="H365" s="279"/>
      <c r="I365" s="279"/>
      <c r="J365" s="279"/>
    </row>
    <row r="366" spans="1:10" ht="45" x14ac:dyDescent="0.25">
      <c r="A366" s="499"/>
      <c r="B366" s="500"/>
      <c r="C366" s="350" t="s">
        <v>2513</v>
      </c>
      <c r="D366" s="350"/>
      <c r="E366" s="279"/>
      <c r="F366" s="279"/>
      <c r="G366" s="279"/>
      <c r="H366" s="279"/>
      <c r="I366" s="279"/>
      <c r="J366" s="279"/>
    </row>
    <row r="367" spans="1:10" ht="15" x14ac:dyDescent="0.25">
      <c r="A367" s="499"/>
      <c r="B367" s="500"/>
      <c r="C367" s="350"/>
      <c r="D367" s="350" t="s">
        <v>2478</v>
      </c>
      <c r="E367" s="279"/>
      <c r="F367" s="279"/>
      <c r="G367" s="279"/>
      <c r="H367" s="279"/>
      <c r="I367" s="279"/>
      <c r="J367" s="279"/>
    </row>
    <row r="368" spans="1:10" ht="15" x14ac:dyDescent="0.25">
      <c r="A368" s="499" t="s">
        <v>559</v>
      </c>
      <c r="B368" s="500" t="s">
        <v>2554</v>
      </c>
      <c r="C368" s="350"/>
      <c r="D368" s="350" t="s">
        <v>2465</v>
      </c>
      <c r="E368" s="279"/>
      <c r="F368" s="279"/>
      <c r="G368" s="279"/>
      <c r="H368" s="279"/>
      <c r="I368" s="279"/>
      <c r="J368" s="279"/>
    </row>
    <row r="369" spans="1:10" ht="15" x14ac:dyDescent="0.25">
      <c r="A369" s="499"/>
      <c r="B369" s="500"/>
      <c r="C369" s="350"/>
      <c r="D369" s="350"/>
      <c r="E369" s="279"/>
      <c r="F369" s="350" t="s">
        <v>2467</v>
      </c>
      <c r="G369" s="356"/>
      <c r="H369" s="279"/>
      <c r="I369" s="279"/>
      <c r="J369" s="279"/>
    </row>
    <row r="370" spans="1:10" ht="30" x14ac:dyDescent="0.25">
      <c r="A370" s="499"/>
      <c r="B370" s="500"/>
      <c r="C370" s="350"/>
      <c r="D370" s="350"/>
      <c r="E370" s="279"/>
      <c r="F370" s="279"/>
      <c r="G370" s="279" t="s">
        <v>2542</v>
      </c>
      <c r="H370" s="279"/>
      <c r="I370" s="279"/>
      <c r="J370" s="279"/>
    </row>
    <row r="371" spans="1:10" ht="15" x14ac:dyDescent="0.25">
      <c r="A371" s="499"/>
      <c r="B371" s="500"/>
      <c r="C371" s="350"/>
      <c r="D371" s="350" t="s">
        <v>2478</v>
      </c>
      <c r="E371" s="279"/>
      <c r="F371" s="279"/>
      <c r="G371" s="279"/>
      <c r="H371" s="279"/>
      <c r="I371" s="279"/>
      <c r="J371" s="279"/>
    </row>
    <row r="372" spans="1:10" ht="15" x14ac:dyDescent="0.25">
      <c r="A372" s="499"/>
      <c r="B372" s="500"/>
      <c r="C372" s="350"/>
      <c r="D372" s="350" t="s">
        <v>2496</v>
      </c>
      <c r="E372" s="279"/>
      <c r="F372" s="279"/>
      <c r="G372" s="279"/>
      <c r="H372" s="279"/>
      <c r="I372" s="279"/>
      <c r="J372" s="279"/>
    </row>
    <row r="373" spans="1:10" ht="15" x14ac:dyDescent="0.25">
      <c r="A373" s="499"/>
      <c r="B373" s="500"/>
      <c r="C373" s="350" t="s">
        <v>2412</v>
      </c>
      <c r="D373" s="350"/>
      <c r="E373" s="279"/>
      <c r="F373" s="279"/>
      <c r="G373" s="279"/>
      <c r="H373" s="279"/>
      <c r="I373" s="279"/>
      <c r="J373" s="279"/>
    </row>
    <row r="374" spans="1:10" ht="15" x14ac:dyDescent="0.25">
      <c r="A374" s="499"/>
      <c r="B374" s="500"/>
      <c r="C374" s="350"/>
      <c r="D374" s="350" t="s">
        <v>2417</v>
      </c>
      <c r="E374" s="279"/>
      <c r="F374" s="279"/>
      <c r="G374" s="279"/>
      <c r="H374" s="279"/>
      <c r="I374" s="279"/>
      <c r="J374" s="279"/>
    </row>
    <row r="375" spans="1:10" ht="60" x14ac:dyDescent="0.25">
      <c r="A375" s="499"/>
      <c r="B375" s="500"/>
      <c r="C375" s="350" t="s">
        <v>2510</v>
      </c>
      <c r="D375" s="350"/>
      <c r="E375" s="279"/>
      <c r="F375" s="279"/>
      <c r="G375" s="279"/>
      <c r="H375" s="279"/>
      <c r="I375" s="279"/>
      <c r="J375" s="279"/>
    </row>
    <row r="376" spans="1:10" ht="15" x14ac:dyDescent="0.25">
      <c r="A376" s="499" t="s">
        <v>560</v>
      </c>
      <c r="B376" s="500" t="s">
        <v>2555</v>
      </c>
      <c r="C376" s="350"/>
      <c r="D376" s="350" t="s">
        <v>2465</v>
      </c>
      <c r="E376" s="279"/>
      <c r="F376" s="279"/>
      <c r="G376" s="279"/>
      <c r="H376" s="279"/>
      <c r="I376" s="279"/>
      <c r="J376" s="279"/>
    </row>
    <row r="377" spans="1:10" ht="15" x14ac:dyDescent="0.25">
      <c r="A377" s="499"/>
      <c r="B377" s="500"/>
      <c r="C377" s="350"/>
      <c r="D377" s="350"/>
      <c r="E377" s="279"/>
      <c r="F377" s="350" t="s">
        <v>2467</v>
      </c>
      <c r="G377" s="356"/>
      <c r="H377" s="279"/>
      <c r="I377" s="279"/>
      <c r="J377" s="279"/>
    </row>
    <row r="378" spans="1:10" ht="30" x14ac:dyDescent="0.25">
      <c r="A378" s="499"/>
      <c r="B378" s="500"/>
      <c r="C378" s="350"/>
      <c r="D378" s="350"/>
      <c r="E378" s="279"/>
      <c r="F378" s="279"/>
      <c r="G378" s="279" t="s">
        <v>2542</v>
      </c>
      <c r="H378" s="279"/>
      <c r="I378" s="279"/>
      <c r="J378" s="279"/>
    </row>
    <row r="379" spans="1:10" ht="15" x14ac:dyDescent="0.25">
      <c r="A379" s="499"/>
      <c r="B379" s="500"/>
      <c r="C379" s="350"/>
      <c r="D379" s="350" t="s">
        <v>2478</v>
      </c>
      <c r="E379" s="279"/>
      <c r="F379" s="279"/>
      <c r="G379" s="279"/>
      <c r="H379" s="279"/>
      <c r="I379" s="279"/>
      <c r="J379" s="279"/>
    </row>
    <row r="380" spans="1:10" ht="15" x14ac:dyDescent="0.25">
      <c r="A380" s="499"/>
      <c r="B380" s="500"/>
      <c r="C380" s="350"/>
      <c r="D380" s="350" t="s">
        <v>2496</v>
      </c>
      <c r="E380" s="279"/>
      <c r="F380" s="279"/>
      <c r="G380" s="279"/>
      <c r="H380" s="279"/>
      <c r="I380" s="279"/>
      <c r="J380" s="279"/>
    </row>
    <row r="381" spans="1:10" ht="15" x14ac:dyDescent="0.25">
      <c r="A381" s="499"/>
      <c r="B381" s="500"/>
      <c r="C381" s="350" t="s">
        <v>2387</v>
      </c>
      <c r="D381" s="350"/>
      <c r="E381" s="279"/>
      <c r="F381" s="279"/>
      <c r="G381" s="279"/>
      <c r="H381" s="279"/>
      <c r="I381" s="279"/>
      <c r="J381" s="279"/>
    </row>
    <row r="382" spans="1:10" ht="15" x14ac:dyDescent="0.25">
      <c r="A382" s="499"/>
      <c r="B382" s="500"/>
      <c r="C382" s="350"/>
      <c r="D382" s="350" t="s">
        <v>2524</v>
      </c>
      <c r="E382" s="279"/>
      <c r="F382" s="279"/>
      <c r="G382" s="279"/>
      <c r="H382" s="279"/>
      <c r="I382" s="279"/>
      <c r="J382" s="279"/>
    </row>
    <row r="383" spans="1:10" ht="30" x14ac:dyDescent="0.25">
      <c r="A383" s="499"/>
      <c r="B383" s="500"/>
      <c r="C383" s="350"/>
      <c r="D383" s="350"/>
      <c r="E383" s="350"/>
      <c r="F383" s="350" t="s">
        <v>2491</v>
      </c>
      <c r="G383" s="350"/>
      <c r="H383" s="350"/>
      <c r="I383" s="279"/>
      <c r="J383" s="279"/>
    </row>
    <row r="384" spans="1:10" ht="30" x14ac:dyDescent="0.25">
      <c r="A384" s="499"/>
      <c r="B384" s="500"/>
      <c r="C384" s="350"/>
      <c r="D384" s="350"/>
      <c r="E384" s="350" t="s">
        <v>2519</v>
      </c>
      <c r="F384" s="279"/>
      <c r="G384" s="279"/>
      <c r="H384" s="279"/>
      <c r="I384" s="279"/>
      <c r="J384" s="279"/>
    </row>
    <row r="385" spans="1:10" ht="15" x14ac:dyDescent="0.25">
      <c r="A385" s="502" t="s">
        <v>562</v>
      </c>
      <c r="B385" s="505" t="s">
        <v>2556</v>
      </c>
      <c r="C385" s="279"/>
      <c r="D385" s="279"/>
      <c r="E385" s="350" t="s">
        <v>2465</v>
      </c>
      <c r="F385" s="350"/>
      <c r="G385" s="350"/>
      <c r="H385" s="350"/>
      <c r="I385" s="350"/>
      <c r="J385" s="279"/>
    </row>
    <row r="386" spans="1:10" ht="30" x14ac:dyDescent="0.25">
      <c r="A386" s="503"/>
      <c r="B386" s="506"/>
      <c r="C386" s="279"/>
      <c r="D386" s="279"/>
      <c r="E386" s="350" t="s">
        <v>2466</v>
      </c>
      <c r="F386" s="350"/>
      <c r="G386" s="350"/>
      <c r="H386" s="350"/>
      <c r="I386" s="350"/>
      <c r="J386" s="279"/>
    </row>
    <row r="387" spans="1:10" ht="30" x14ac:dyDescent="0.25">
      <c r="A387" s="503"/>
      <c r="B387" s="506"/>
      <c r="C387" s="279"/>
      <c r="D387" s="279"/>
      <c r="E387" s="350" t="s">
        <v>2846</v>
      </c>
      <c r="F387" s="350"/>
      <c r="G387" s="350"/>
      <c r="H387" s="350"/>
      <c r="I387" s="350"/>
      <c r="J387" s="279"/>
    </row>
    <row r="388" spans="1:10" ht="15" x14ac:dyDescent="0.25">
      <c r="A388" s="503"/>
      <c r="B388" s="506"/>
      <c r="C388" s="279"/>
      <c r="D388" s="279"/>
      <c r="E388" s="350" t="s">
        <v>2458</v>
      </c>
      <c r="F388" s="350"/>
      <c r="G388" s="350"/>
      <c r="H388" s="350"/>
      <c r="I388" s="350"/>
      <c r="J388" s="279"/>
    </row>
    <row r="389" spans="1:10" ht="30" x14ac:dyDescent="0.25">
      <c r="A389" s="503"/>
      <c r="B389" s="506"/>
      <c r="C389" s="279"/>
      <c r="D389" s="279"/>
      <c r="E389" s="350"/>
      <c r="F389" s="350"/>
      <c r="G389" s="350"/>
      <c r="H389" s="350" t="s">
        <v>2557</v>
      </c>
      <c r="I389" s="350"/>
      <c r="J389" s="279"/>
    </row>
    <row r="390" spans="1:10" ht="30" x14ac:dyDescent="0.25">
      <c r="A390" s="503"/>
      <c r="B390" s="506"/>
      <c r="C390" s="279"/>
      <c r="D390" s="279"/>
      <c r="E390" s="350" t="s">
        <v>2558</v>
      </c>
      <c r="F390" s="350"/>
      <c r="G390" s="350"/>
      <c r="H390" s="350"/>
      <c r="I390" s="350"/>
      <c r="J390" s="279"/>
    </row>
    <row r="391" spans="1:10" ht="15" x14ac:dyDescent="0.25">
      <c r="A391" s="503"/>
      <c r="B391" s="506"/>
      <c r="C391" s="279"/>
      <c r="D391" s="279"/>
      <c r="E391" s="350" t="s">
        <v>2387</v>
      </c>
      <c r="F391" s="350"/>
      <c r="G391" s="350"/>
      <c r="H391" s="350"/>
      <c r="I391" s="350"/>
      <c r="J391" s="279"/>
    </row>
    <row r="392" spans="1:10" ht="30" x14ac:dyDescent="0.25">
      <c r="A392" s="503"/>
      <c r="B392" s="506"/>
      <c r="C392" s="279"/>
      <c r="D392" s="279"/>
      <c r="E392" s="350"/>
      <c r="F392" s="350"/>
      <c r="G392" s="350"/>
      <c r="H392" s="350" t="s">
        <v>2559</v>
      </c>
      <c r="I392" s="350"/>
      <c r="J392" s="279"/>
    </row>
    <row r="393" spans="1:10" ht="30" x14ac:dyDescent="0.25">
      <c r="A393" s="503"/>
      <c r="B393" s="506"/>
      <c r="C393" s="279"/>
      <c r="D393" s="279"/>
      <c r="E393" s="350" t="s">
        <v>2560</v>
      </c>
      <c r="F393" s="350"/>
      <c r="G393" s="350"/>
      <c r="H393" s="350"/>
      <c r="I393" s="350"/>
      <c r="J393" s="279"/>
    </row>
    <row r="394" spans="1:10" ht="15" x14ac:dyDescent="0.25">
      <c r="A394" s="504"/>
      <c r="B394" s="507"/>
      <c r="C394" s="279"/>
      <c r="D394" s="279"/>
      <c r="E394" s="350" t="s">
        <v>2561</v>
      </c>
      <c r="F394" s="350"/>
      <c r="G394" s="350"/>
      <c r="H394" s="350"/>
      <c r="I394" s="350"/>
      <c r="J394" s="279"/>
    </row>
    <row r="395" spans="1:10" ht="15" x14ac:dyDescent="0.25">
      <c r="A395" s="499" t="s">
        <v>563</v>
      </c>
      <c r="B395" s="500" t="s">
        <v>2562</v>
      </c>
      <c r="C395" s="279"/>
      <c r="D395" s="279"/>
      <c r="E395" s="350" t="s">
        <v>2465</v>
      </c>
      <c r="F395" s="350"/>
      <c r="G395" s="350"/>
      <c r="H395" s="350"/>
      <c r="I395" s="279"/>
      <c r="J395" s="279"/>
    </row>
    <row r="396" spans="1:10" ht="15" x14ac:dyDescent="0.25">
      <c r="A396" s="499"/>
      <c r="B396" s="500"/>
      <c r="C396" s="279"/>
      <c r="D396" s="279"/>
      <c r="E396" s="350" t="s">
        <v>2387</v>
      </c>
      <c r="F396" s="350"/>
      <c r="G396" s="350"/>
      <c r="H396" s="350"/>
      <c r="I396" s="279"/>
      <c r="J396" s="279"/>
    </row>
    <row r="397" spans="1:10" ht="15" x14ac:dyDescent="0.25">
      <c r="A397" s="499"/>
      <c r="B397" s="500"/>
      <c r="C397" s="279"/>
      <c r="D397" s="279"/>
      <c r="E397" s="281" t="s">
        <v>2405</v>
      </c>
      <c r="F397" s="350"/>
      <c r="G397" s="350"/>
      <c r="H397" s="279"/>
      <c r="I397" s="279"/>
      <c r="J397" s="279"/>
    </row>
    <row r="398" spans="1:10" ht="15" x14ac:dyDescent="0.2">
      <c r="A398" s="499">
        <v>560096</v>
      </c>
      <c r="B398" s="500" t="s">
        <v>2563</v>
      </c>
      <c r="C398" s="279"/>
      <c r="D398" s="279"/>
      <c r="E398" s="281" t="s">
        <v>2444</v>
      </c>
      <c r="F398" s="281"/>
      <c r="G398" s="281"/>
      <c r="H398" s="279"/>
      <c r="I398" s="279"/>
      <c r="J398" s="279"/>
    </row>
    <row r="399" spans="1:10" ht="15" x14ac:dyDescent="0.2">
      <c r="A399" s="499"/>
      <c r="B399" s="500"/>
      <c r="C399" s="279"/>
      <c r="D399" s="279"/>
      <c r="E399" s="281" t="s">
        <v>2564</v>
      </c>
      <c r="F399" s="281"/>
      <c r="G399" s="281"/>
      <c r="H399" s="279"/>
      <c r="I399" s="279"/>
      <c r="J399" s="279"/>
    </row>
    <row r="400" spans="1:10" ht="15" x14ac:dyDescent="0.2">
      <c r="A400" s="499"/>
      <c r="B400" s="500"/>
      <c r="C400" s="279"/>
      <c r="D400" s="279"/>
      <c r="E400" s="281" t="s">
        <v>2565</v>
      </c>
      <c r="F400" s="281"/>
      <c r="G400" s="281"/>
      <c r="H400" s="281"/>
      <c r="I400" s="281"/>
      <c r="J400" s="279"/>
    </row>
    <row r="401" spans="1:10" ht="15" x14ac:dyDescent="0.2">
      <c r="A401" s="499"/>
      <c r="B401" s="500"/>
      <c r="C401" s="279"/>
      <c r="D401" s="279"/>
      <c r="E401" s="281" t="s">
        <v>2566</v>
      </c>
      <c r="F401" s="281"/>
      <c r="G401" s="281"/>
      <c r="H401" s="281"/>
      <c r="I401" s="279"/>
      <c r="J401" s="279"/>
    </row>
    <row r="402" spans="1:10" ht="31.5" x14ac:dyDescent="0.25">
      <c r="A402" s="419">
        <v>560098</v>
      </c>
      <c r="B402" s="420" t="s">
        <v>2567</v>
      </c>
      <c r="C402" s="350"/>
      <c r="D402" s="350"/>
      <c r="E402" s="350" t="s">
        <v>2444</v>
      </c>
      <c r="F402" s="350"/>
      <c r="G402" s="350"/>
      <c r="H402" s="350"/>
      <c r="I402" s="350"/>
      <c r="J402" s="350"/>
    </row>
    <row r="403" spans="1:10" ht="15" x14ac:dyDescent="0.25">
      <c r="A403" s="499">
        <v>560099</v>
      </c>
      <c r="B403" s="501" t="s">
        <v>2568</v>
      </c>
      <c r="C403" s="350"/>
      <c r="D403" s="350"/>
      <c r="E403" s="350" t="s">
        <v>2444</v>
      </c>
      <c r="F403" s="350"/>
      <c r="G403" s="350"/>
      <c r="H403" s="350"/>
      <c r="I403" s="350"/>
      <c r="J403" s="350"/>
    </row>
    <row r="404" spans="1:10" ht="15" x14ac:dyDescent="0.25">
      <c r="A404" s="499"/>
      <c r="B404" s="501"/>
      <c r="C404" s="350"/>
      <c r="D404" s="350"/>
      <c r="E404" s="350" t="s">
        <v>2566</v>
      </c>
      <c r="F404" s="350"/>
      <c r="G404" s="350"/>
      <c r="H404" s="350"/>
      <c r="I404" s="350"/>
      <c r="J404" s="350"/>
    </row>
    <row r="405" spans="1:10" ht="47.25" x14ac:dyDescent="0.25">
      <c r="A405" s="359" t="s">
        <v>566</v>
      </c>
      <c r="B405" s="363" t="s">
        <v>2569</v>
      </c>
      <c r="C405" s="350"/>
      <c r="D405" s="350"/>
      <c r="E405" s="350"/>
      <c r="F405" s="350" t="s">
        <v>2421</v>
      </c>
      <c r="G405" s="350"/>
      <c r="H405" s="350"/>
      <c r="I405" s="350"/>
      <c r="J405" s="350"/>
    </row>
    <row r="406" spans="1:10" ht="31.5" x14ac:dyDescent="0.25">
      <c r="A406" s="359" t="s">
        <v>567</v>
      </c>
      <c r="B406" s="363" t="s">
        <v>2570</v>
      </c>
      <c r="C406" s="350"/>
      <c r="D406" s="350"/>
      <c r="E406" s="350"/>
      <c r="F406" s="350" t="s">
        <v>2421</v>
      </c>
      <c r="G406" s="350"/>
      <c r="H406" s="350"/>
      <c r="I406" s="350"/>
      <c r="J406" s="350"/>
    </row>
    <row r="407" spans="1:10" ht="78.75" x14ac:dyDescent="0.25">
      <c r="A407" s="359">
        <v>560239</v>
      </c>
      <c r="B407" s="363" t="s">
        <v>2571</v>
      </c>
      <c r="C407" s="350"/>
      <c r="D407" s="350"/>
      <c r="E407" s="350"/>
      <c r="F407" s="350" t="s">
        <v>2421</v>
      </c>
      <c r="G407" s="350"/>
      <c r="H407" s="350"/>
      <c r="I407" s="350"/>
      <c r="J407" s="350"/>
    </row>
    <row r="408" spans="1:10" ht="31.5" x14ac:dyDescent="0.25">
      <c r="A408" s="419">
        <v>560177</v>
      </c>
      <c r="B408" s="364" t="s">
        <v>2572</v>
      </c>
      <c r="C408" s="350"/>
      <c r="D408" s="350"/>
      <c r="E408" s="350"/>
      <c r="F408" s="350" t="s">
        <v>2421</v>
      </c>
      <c r="G408" s="350"/>
      <c r="H408" s="350"/>
      <c r="I408" s="350"/>
      <c r="J408" s="350"/>
    </row>
    <row r="409" spans="1:10" x14ac:dyDescent="0.25">
      <c r="C409" s="360"/>
      <c r="D409" s="360"/>
      <c r="E409" s="360"/>
      <c r="F409" s="360"/>
      <c r="G409" s="360"/>
      <c r="H409" s="360"/>
      <c r="I409" s="360"/>
      <c r="J409" s="360"/>
    </row>
    <row r="410" spans="1:10" x14ac:dyDescent="0.25">
      <c r="C410" s="360"/>
      <c r="D410" s="360"/>
      <c r="E410" s="360"/>
      <c r="F410" s="360"/>
      <c r="G410" s="360"/>
      <c r="H410" s="360"/>
      <c r="I410" s="360"/>
      <c r="J410" s="360"/>
    </row>
    <row r="411" spans="1:10" x14ac:dyDescent="0.25">
      <c r="C411" s="360"/>
      <c r="D411" s="360"/>
      <c r="E411" s="360"/>
      <c r="F411" s="360"/>
      <c r="G411" s="360"/>
      <c r="H411" s="360"/>
      <c r="I411" s="360"/>
      <c r="J411" s="360"/>
    </row>
    <row r="412" spans="1:10" x14ac:dyDescent="0.25">
      <c r="C412" s="360"/>
      <c r="D412" s="360"/>
      <c r="E412" s="360"/>
      <c r="F412" s="360"/>
      <c r="G412" s="360"/>
      <c r="H412" s="360"/>
      <c r="I412" s="360"/>
      <c r="J412" s="360"/>
    </row>
    <row r="413" spans="1:10" x14ac:dyDescent="0.25">
      <c r="C413" s="360"/>
      <c r="D413" s="360"/>
      <c r="E413" s="360"/>
      <c r="F413" s="360"/>
      <c r="G413" s="360"/>
      <c r="H413" s="360"/>
      <c r="I413" s="360"/>
      <c r="J413" s="360"/>
    </row>
    <row r="414" spans="1:10" x14ac:dyDescent="0.25">
      <c r="C414" s="360"/>
      <c r="D414" s="360"/>
      <c r="E414" s="360"/>
      <c r="F414" s="360"/>
      <c r="G414" s="360"/>
      <c r="H414" s="360"/>
      <c r="I414" s="360"/>
      <c r="J414" s="360"/>
    </row>
    <row r="415" spans="1:10" x14ac:dyDescent="0.25">
      <c r="C415" s="360"/>
      <c r="D415" s="360"/>
      <c r="E415" s="360"/>
      <c r="F415" s="360"/>
      <c r="G415" s="360"/>
      <c r="H415" s="360"/>
      <c r="I415" s="360"/>
      <c r="J415" s="360"/>
    </row>
    <row r="416" spans="1:10" x14ac:dyDescent="0.25">
      <c r="C416" s="360"/>
      <c r="D416" s="360"/>
      <c r="E416" s="360"/>
      <c r="F416" s="360"/>
      <c r="G416" s="360"/>
      <c r="H416" s="360"/>
      <c r="I416" s="360"/>
      <c r="J416" s="360"/>
    </row>
    <row r="417" spans="3:10" x14ac:dyDescent="0.25">
      <c r="C417" s="360"/>
      <c r="D417" s="360"/>
      <c r="E417" s="360"/>
      <c r="F417" s="360"/>
      <c r="G417" s="360"/>
      <c r="H417" s="360"/>
      <c r="I417" s="360"/>
      <c r="J417" s="360"/>
    </row>
    <row r="418" spans="3:10" x14ac:dyDescent="0.25">
      <c r="C418" s="360"/>
      <c r="D418" s="360"/>
      <c r="E418" s="360"/>
      <c r="F418" s="360"/>
      <c r="G418" s="360"/>
      <c r="H418" s="360"/>
      <c r="I418" s="360"/>
      <c r="J418" s="360"/>
    </row>
    <row r="419" spans="3:10" x14ac:dyDescent="0.25">
      <c r="C419" s="360"/>
      <c r="D419" s="360"/>
      <c r="E419" s="360"/>
      <c r="F419" s="360"/>
      <c r="G419" s="360"/>
      <c r="H419" s="360"/>
      <c r="I419" s="360"/>
      <c r="J419" s="360"/>
    </row>
    <row r="420" spans="3:10" x14ac:dyDescent="0.25">
      <c r="C420" s="360"/>
      <c r="D420" s="360"/>
      <c r="E420" s="360"/>
      <c r="F420" s="360"/>
      <c r="G420" s="360"/>
      <c r="H420" s="360"/>
      <c r="I420" s="360"/>
      <c r="J420" s="360"/>
    </row>
    <row r="421" spans="3:10" x14ac:dyDescent="0.25">
      <c r="C421" s="360"/>
      <c r="D421" s="360"/>
      <c r="E421" s="360"/>
      <c r="F421" s="360"/>
      <c r="G421" s="360"/>
      <c r="H421" s="360"/>
      <c r="I421" s="360"/>
      <c r="J421" s="360"/>
    </row>
    <row r="422" spans="3:10" x14ac:dyDescent="0.25">
      <c r="C422" s="360"/>
      <c r="D422" s="360"/>
      <c r="E422" s="360"/>
      <c r="F422" s="360"/>
      <c r="G422" s="360"/>
      <c r="H422" s="360"/>
      <c r="I422" s="360"/>
      <c r="J422" s="360"/>
    </row>
    <row r="423" spans="3:10" x14ac:dyDescent="0.25">
      <c r="C423" s="360"/>
      <c r="D423" s="360"/>
      <c r="E423" s="360"/>
      <c r="F423" s="360"/>
      <c r="G423" s="360"/>
      <c r="H423" s="360"/>
      <c r="I423" s="360"/>
      <c r="J423" s="360"/>
    </row>
    <row r="424" spans="3:10" x14ac:dyDescent="0.25">
      <c r="C424" s="360"/>
      <c r="D424" s="360"/>
      <c r="E424" s="360"/>
      <c r="F424" s="360"/>
      <c r="G424" s="360"/>
      <c r="H424" s="360"/>
      <c r="I424" s="360"/>
      <c r="J424" s="360"/>
    </row>
    <row r="425" spans="3:10" x14ac:dyDescent="0.25">
      <c r="C425" s="360"/>
      <c r="D425" s="360"/>
      <c r="E425" s="360"/>
      <c r="F425" s="360"/>
      <c r="G425" s="360"/>
      <c r="H425" s="360"/>
      <c r="I425" s="360"/>
      <c r="J425" s="360"/>
    </row>
    <row r="426" spans="3:10" x14ac:dyDescent="0.25">
      <c r="C426" s="360"/>
      <c r="D426" s="360"/>
      <c r="E426" s="360"/>
      <c r="F426" s="360"/>
      <c r="G426" s="360"/>
      <c r="H426" s="360"/>
      <c r="I426" s="360"/>
      <c r="J426" s="360"/>
    </row>
    <row r="427" spans="3:10" x14ac:dyDescent="0.25">
      <c r="C427" s="360"/>
      <c r="D427" s="360"/>
      <c r="E427" s="360"/>
      <c r="F427" s="360"/>
      <c r="G427" s="360"/>
      <c r="H427" s="360"/>
      <c r="I427" s="360"/>
      <c r="J427" s="360"/>
    </row>
    <row r="428" spans="3:10" x14ac:dyDescent="0.25">
      <c r="C428" s="360"/>
      <c r="D428" s="360"/>
      <c r="E428" s="360"/>
      <c r="F428" s="360"/>
      <c r="G428" s="360"/>
      <c r="H428" s="360"/>
      <c r="I428" s="360"/>
      <c r="J428" s="360"/>
    </row>
    <row r="429" spans="3:10" x14ac:dyDescent="0.25">
      <c r="C429" s="360"/>
      <c r="D429" s="360"/>
      <c r="E429" s="360"/>
      <c r="F429" s="360"/>
      <c r="G429" s="360"/>
      <c r="H429" s="360"/>
      <c r="I429" s="360"/>
      <c r="J429" s="360"/>
    </row>
    <row r="430" spans="3:10" x14ac:dyDescent="0.25">
      <c r="C430" s="360"/>
      <c r="D430" s="360"/>
      <c r="E430" s="360"/>
      <c r="F430" s="360"/>
      <c r="G430" s="360"/>
      <c r="H430" s="360"/>
      <c r="I430" s="360"/>
      <c r="J430" s="360"/>
    </row>
    <row r="431" spans="3:10" x14ac:dyDescent="0.25">
      <c r="C431" s="360"/>
      <c r="D431" s="360"/>
      <c r="E431" s="360"/>
      <c r="F431" s="360"/>
      <c r="G431" s="360"/>
      <c r="H431" s="360"/>
      <c r="I431" s="360"/>
      <c r="J431" s="360"/>
    </row>
    <row r="432" spans="3:10" x14ac:dyDescent="0.25">
      <c r="C432" s="360"/>
      <c r="D432" s="360"/>
      <c r="E432" s="360"/>
      <c r="F432" s="360"/>
      <c r="G432" s="360"/>
      <c r="H432" s="360"/>
      <c r="I432" s="360"/>
      <c r="J432" s="360"/>
    </row>
    <row r="433" spans="3:10" x14ac:dyDescent="0.25">
      <c r="C433" s="360"/>
      <c r="D433" s="360"/>
      <c r="E433" s="360"/>
      <c r="F433" s="360"/>
      <c r="G433" s="360"/>
      <c r="H433" s="360"/>
      <c r="I433" s="360"/>
      <c r="J433" s="360"/>
    </row>
    <row r="434" spans="3:10" x14ac:dyDescent="0.25">
      <c r="C434" s="360"/>
      <c r="D434" s="360"/>
      <c r="E434" s="360"/>
      <c r="F434" s="360"/>
      <c r="G434" s="360"/>
      <c r="H434" s="360"/>
      <c r="I434" s="360"/>
      <c r="J434" s="360"/>
    </row>
    <row r="435" spans="3:10" x14ac:dyDescent="0.25">
      <c r="C435" s="360"/>
      <c r="D435" s="360"/>
      <c r="E435" s="360"/>
      <c r="F435" s="360"/>
      <c r="G435" s="360"/>
      <c r="H435" s="360"/>
      <c r="I435" s="360"/>
      <c r="J435" s="360"/>
    </row>
    <row r="436" spans="3:10" x14ac:dyDescent="0.25">
      <c r="C436" s="360"/>
      <c r="D436" s="360"/>
      <c r="E436" s="360"/>
      <c r="F436" s="360"/>
      <c r="G436" s="360"/>
      <c r="H436" s="360"/>
      <c r="I436" s="360"/>
      <c r="J436" s="360"/>
    </row>
    <row r="437" spans="3:10" x14ac:dyDescent="0.25">
      <c r="C437" s="360"/>
      <c r="D437" s="360"/>
      <c r="E437" s="360"/>
      <c r="F437" s="360"/>
      <c r="G437" s="360"/>
      <c r="H437" s="360"/>
      <c r="I437" s="360"/>
      <c r="J437" s="360"/>
    </row>
    <row r="438" spans="3:10" x14ac:dyDescent="0.25">
      <c r="C438" s="360"/>
      <c r="D438" s="360"/>
      <c r="E438" s="360"/>
      <c r="F438" s="360"/>
      <c r="G438" s="360"/>
      <c r="H438" s="360"/>
      <c r="I438" s="360"/>
      <c r="J438" s="360"/>
    </row>
    <row r="439" spans="3:10" x14ac:dyDescent="0.25">
      <c r="C439" s="360"/>
      <c r="D439" s="360"/>
      <c r="E439" s="360"/>
      <c r="F439" s="360"/>
      <c r="G439" s="360"/>
      <c r="H439" s="360"/>
      <c r="I439" s="360"/>
      <c r="J439" s="360"/>
    </row>
    <row r="440" spans="3:10" x14ac:dyDescent="0.25">
      <c r="C440" s="360"/>
      <c r="D440" s="360"/>
      <c r="E440" s="360"/>
      <c r="F440" s="360"/>
      <c r="G440" s="360"/>
      <c r="H440" s="360"/>
      <c r="I440" s="360"/>
      <c r="J440" s="360"/>
    </row>
    <row r="441" spans="3:10" x14ac:dyDescent="0.25">
      <c r="C441" s="360"/>
      <c r="D441" s="360"/>
      <c r="E441" s="360"/>
      <c r="F441" s="360"/>
      <c r="G441" s="360"/>
      <c r="H441" s="360"/>
      <c r="I441" s="360"/>
      <c r="J441" s="360"/>
    </row>
    <row r="442" spans="3:10" x14ac:dyDescent="0.25">
      <c r="C442" s="360"/>
      <c r="D442" s="360"/>
      <c r="E442" s="360"/>
      <c r="F442" s="360"/>
      <c r="G442" s="360"/>
      <c r="H442" s="360"/>
      <c r="I442" s="360"/>
      <c r="J442" s="360"/>
    </row>
    <row r="443" spans="3:10" x14ac:dyDescent="0.25">
      <c r="C443" s="360"/>
      <c r="D443" s="360"/>
      <c r="E443" s="360"/>
      <c r="F443" s="360"/>
      <c r="G443" s="360"/>
      <c r="H443" s="360"/>
      <c r="I443" s="360"/>
      <c r="J443" s="360"/>
    </row>
    <row r="444" spans="3:10" x14ac:dyDescent="0.25">
      <c r="C444" s="360"/>
      <c r="D444" s="360"/>
      <c r="E444" s="360"/>
      <c r="F444" s="360"/>
      <c r="G444" s="360"/>
      <c r="H444" s="360"/>
      <c r="I444" s="360"/>
      <c r="J444" s="360"/>
    </row>
    <row r="445" spans="3:10" x14ac:dyDescent="0.25">
      <c r="C445" s="360"/>
      <c r="D445" s="360"/>
      <c r="E445" s="360"/>
      <c r="F445" s="360"/>
      <c r="G445" s="360"/>
      <c r="H445" s="360"/>
      <c r="I445" s="360"/>
      <c r="J445" s="360"/>
    </row>
    <row r="446" spans="3:10" x14ac:dyDescent="0.25">
      <c r="C446" s="360"/>
      <c r="D446" s="360"/>
      <c r="E446" s="360"/>
      <c r="F446" s="360"/>
      <c r="G446" s="360"/>
      <c r="H446" s="360"/>
      <c r="I446" s="360"/>
      <c r="J446" s="360"/>
    </row>
    <row r="447" spans="3:10" x14ac:dyDescent="0.25">
      <c r="C447" s="360"/>
      <c r="D447" s="360"/>
      <c r="E447" s="360"/>
      <c r="F447" s="360"/>
      <c r="G447" s="360"/>
      <c r="H447" s="360"/>
      <c r="I447" s="360"/>
      <c r="J447" s="360"/>
    </row>
    <row r="448" spans="3:10" x14ac:dyDescent="0.25">
      <c r="C448" s="360"/>
      <c r="D448" s="360"/>
      <c r="E448" s="360"/>
      <c r="F448" s="360"/>
      <c r="G448" s="360"/>
      <c r="H448" s="360"/>
      <c r="I448" s="360"/>
      <c r="J448" s="360"/>
    </row>
    <row r="449" spans="3:10" x14ac:dyDescent="0.25">
      <c r="C449" s="360"/>
      <c r="D449" s="360"/>
      <c r="E449" s="360"/>
      <c r="F449" s="360"/>
      <c r="G449" s="360"/>
      <c r="H449" s="360"/>
      <c r="I449" s="360"/>
      <c r="J449" s="360"/>
    </row>
    <row r="450" spans="3:10" x14ac:dyDescent="0.25">
      <c r="C450" s="360"/>
      <c r="D450" s="360"/>
      <c r="E450" s="360"/>
      <c r="F450" s="360"/>
      <c r="G450" s="360"/>
      <c r="H450" s="360"/>
      <c r="I450" s="360"/>
      <c r="J450" s="360"/>
    </row>
    <row r="451" spans="3:10" x14ac:dyDescent="0.25">
      <c r="C451" s="360"/>
      <c r="D451" s="360"/>
      <c r="E451" s="360"/>
      <c r="F451" s="360"/>
      <c r="G451" s="360"/>
      <c r="H451" s="360"/>
      <c r="I451" s="360"/>
      <c r="J451" s="360"/>
    </row>
    <row r="452" spans="3:10" x14ac:dyDescent="0.25">
      <c r="C452" s="360"/>
      <c r="D452" s="360"/>
      <c r="E452" s="360"/>
      <c r="F452" s="360"/>
      <c r="G452" s="360"/>
      <c r="H452" s="360"/>
      <c r="I452" s="360"/>
      <c r="J452" s="360"/>
    </row>
    <row r="453" spans="3:10" x14ac:dyDescent="0.25">
      <c r="C453" s="360"/>
      <c r="D453" s="360"/>
      <c r="E453" s="360"/>
      <c r="F453" s="360"/>
      <c r="G453" s="360"/>
      <c r="H453" s="360"/>
      <c r="I453" s="360"/>
      <c r="J453" s="360"/>
    </row>
    <row r="454" spans="3:10" x14ac:dyDescent="0.25">
      <c r="C454" s="360"/>
      <c r="D454" s="360"/>
      <c r="E454" s="360"/>
      <c r="F454" s="360"/>
      <c r="G454" s="360"/>
      <c r="H454" s="360"/>
      <c r="I454" s="360"/>
      <c r="J454" s="360"/>
    </row>
    <row r="455" spans="3:10" x14ac:dyDescent="0.25">
      <c r="C455" s="360"/>
      <c r="D455" s="360"/>
      <c r="E455" s="360"/>
      <c r="F455" s="360"/>
      <c r="G455" s="360"/>
      <c r="H455" s="360"/>
      <c r="I455" s="360"/>
      <c r="J455" s="360"/>
    </row>
    <row r="456" spans="3:10" x14ac:dyDescent="0.25">
      <c r="C456" s="360"/>
      <c r="D456" s="360"/>
      <c r="E456" s="360"/>
      <c r="F456" s="360"/>
      <c r="G456" s="360"/>
      <c r="H456" s="360"/>
      <c r="I456" s="360"/>
      <c r="J456" s="360"/>
    </row>
    <row r="457" spans="3:10" x14ac:dyDescent="0.25">
      <c r="C457" s="360"/>
      <c r="D457" s="360"/>
      <c r="E457" s="360"/>
      <c r="F457" s="360"/>
      <c r="G457" s="360"/>
      <c r="H457" s="360"/>
      <c r="I457" s="360"/>
      <c r="J457" s="360"/>
    </row>
    <row r="458" spans="3:10" x14ac:dyDescent="0.25">
      <c r="C458" s="360"/>
      <c r="D458" s="360"/>
      <c r="E458" s="360"/>
      <c r="F458" s="360"/>
      <c r="G458" s="360"/>
      <c r="H458" s="360"/>
      <c r="I458" s="360"/>
      <c r="J458" s="360"/>
    </row>
    <row r="459" spans="3:10" x14ac:dyDescent="0.25">
      <c r="C459" s="360"/>
      <c r="D459" s="360"/>
      <c r="E459" s="360"/>
      <c r="F459" s="360"/>
      <c r="G459" s="360"/>
      <c r="H459" s="360"/>
      <c r="I459" s="360"/>
      <c r="J459" s="360"/>
    </row>
    <row r="460" spans="3:10" x14ac:dyDescent="0.25">
      <c r="C460" s="360"/>
      <c r="D460" s="360"/>
      <c r="E460" s="360"/>
      <c r="F460" s="360"/>
      <c r="G460" s="360"/>
      <c r="H460" s="360"/>
      <c r="I460" s="360"/>
      <c r="J460" s="360"/>
    </row>
    <row r="461" spans="3:10" x14ac:dyDescent="0.25">
      <c r="C461" s="360"/>
      <c r="D461" s="360"/>
      <c r="E461" s="360"/>
      <c r="F461" s="360"/>
      <c r="G461" s="360"/>
      <c r="H461" s="360"/>
      <c r="I461" s="360"/>
      <c r="J461" s="360"/>
    </row>
    <row r="462" spans="3:10" x14ac:dyDescent="0.25">
      <c r="C462" s="360"/>
      <c r="D462" s="360"/>
      <c r="E462" s="360"/>
      <c r="F462" s="360"/>
      <c r="G462" s="360"/>
      <c r="H462" s="360"/>
      <c r="I462" s="360"/>
      <c r="J462" s="360"/>
    </row>
    <row r="463" spans="3:10" x14ac:dyDescent="0.25">
      <c r="C463" s="360"/>
      <c r="D463" s="360"/>
      <c r="E463" s="360"/>
      <c r="F463" s="360"/>
      <c r="G463" s="360"/>
      <c r="H463" s="360"/>
      <c r="I463" s="360"/>
      <c r="J463" s="360"/>
    </row>
    <row r="464" spans="3:10" x14ac:dyDescent="0.25">
      <c r="C464" s="360"/>
      <c r="D464" s="360"/>
      <c r="E464" s="360"/>
      <c r="F464" s="360"/>
      <c r="G464" s="360"/>
      <c r="H464" s="360"/>
      <c r="I464" s="360"/>
      <c r="J464" s="360"/>
    </row>
    <row r="465" spans="3:10" x14ac:dyDescent="0.25">
      <c r="C465" s="360"/>
      <c r="D465" s="360"/>
      <c r="E465" s="360"/>
      <c r="F465" s="360"/>
      <c r="G465" s="360"/>
      <c r="H465" s="360"/>
      <c r="I465" s="360"/>
      <c r="J465" s="360"/>
    </row>
    <row r="466" spans="3:10" x14ac:dyDescent="0.25">
      <c r="C466" s="360"/>
      <c r="D466" s="360"/>
      <c r="E466" s="360"/>
      <c r="F466" s="360"/>
      <c r="G466" s="360"/>
      <c r="H466" s="360"/>
      <c r="I466" s="360"/>
      <c r="J466" s="360"/>
    </row>
    <row r="467" spans="3:10" x14ac:dyDescent="0.25">
      <c r="C467" s="360"/>
      <c r="D467" s="360"/>
      <c r="E467" s="360"/>
      <c r="F467" s="360"/>
      <c r="G467" s="360"/>
      <c r="H467" s="360"/>
      <c r="I467" s="360"/>
      <c r="J467" s="360"/>
    </row>
    <row r="468" spans="3:10" x14ac:dyDescent="0.25">
      <c r="C468" s="360"/>
      <c r="D468" s="360"/>
      <c r="E468" s="360"/>
      <c r="F468" s="360"/>
      <c r="G468" s="360"/>
      <c r="H468" s="360"/>
      <c r="I468" s="360"/>
      <c r="J468" s="360"/>
    </row>
    <row r="469" spans="3:10" x14ac:dyDescent="0.25">
      <c r="C469" s="360"/>
      <c r="D469" s="360"/>
      <c r="E469" s="360"/>
      <c r="F469" s="360"/>
      <c r="G469" s="360"/>
      <c r="H469" s="360"/>
      <c r="I469" s="360"/>
      <c r="J469" s="360"/>
    </row>
    <row r="470" spans="3:10" x14ac:dyDescent="0.25">
      <c r="C470" s="360"/>
      <c r="D470" s="360"/>
      <c r="E470" s="360"/>
      <c r="F470" s="360"/>
      <c r="G470" s="360"/>
      <c r="H470" s="360"/>
      <c r="I470" s="360"/>
      <c r="J470" s="360"/>
    </row>
    <row r="471" spans="3:10" x14ac:dyDescent="0.25">
      <c r="C471" s="360"/>
      <c r="D471" s="360"/>
      <c r="E471" s="360"/>
      <c r="F471" s="360"/>
      <c r="G471" s="360"/>
      <c r="H471" s="360"/>
      <c r="I471" s="360"/>
      <c r="J471" s="360"/>
    </row>
    <row r="472" spans="3:10" x14ac:dyDescent="0.25">
      <c r="C472" s="360"/>
      <c r="D472" s="360"/>
      <c r="E472" s="360"/>
      <c r="F472" s="360"/>
      <c r="G472" s="360"/>
      <c r="H472" s="360"/>
      <c r="I472" s="360"/>
      <c r="J472" s="360"/>
    </row>
    <row r="473" spans="3:10" x14ac:dyDescent="0.25">
      <c r="C473" s="360"/>
      <c r="D473" s="360"/>
      <c r="E473" s="360"/>
      <c r="F473" s="360"/>
      <c r="G473" s="360"/>
      <c r="H473" s="360"/>
      <c r="I473" s="360"/>
      <c r="J473" s="360"/>
    </row>
    <row r="474" spans="3:10" x14ac:dyDescent="0.25">
      <c r="C474" s="360"/>
      <c r="D474" s="360"/>
      <c r="E474" s="360"/>
      <c r="F474" s="360"/>
      <c r="G474" s="360"/>
      <c r="H474" s="360"/>
      <c r="I474" s="360"/>
      <c r="J474" s="360"/>
    </row>
    <row r="475" spans="3:10" x14ac:dyDescent="0.25">
      <c r="C475" s="360"/>
      <c r="D475" s="360"/>
      <c r="E475" s="360"/>
      <c r="F475" s="360"/>
      <c r="G475" s="360"/>
      <c r="H475" s="360"/>
      <c r="I475" s="360"/>
      <c r="J475" s="360"/>
    </row>
    <row r="476" spans="3:10" x14ac:dyDescent="0.25">
      <c r="C476" s="360"/>
      <c r="D476" s="360"/>
      <c r="E476" s="360"/>
      <c r="F476" s="360"/>
      <c r="G476" s="360"/>
      <c r="H476" s="360"/>
      <c r="I476" s="360"/>
      <c r="J476" s="360"/>
    </row>
    <row r="477" spans="3:10" x14ac:dyDescent="0.25">
      <c r="C477" s="360"/>
      <c r="D477" s="360"/>
      <c r="E477" s="360"/>
      <c r="F477" s="360"/>
      <c r="G477" s="360"/>
      <c r="H477" s="360"/>
      <c r="I477" s="360"/>
      <c r="J477" s="360"/>
    </row>
    <row r="478" spans="3:10" x14ac:dyDescent="0.25">
      <c r="C478" s="360"/>
      <c r="D478" s="360"/>
      <c r="E478" s="360"/>
      <c r="F478" s="360"/>
      <c r="G478" s="360"/>
      <c r="H478" s="360"/>
      <c r="I478" s="360"/>
      <c r="J478" s="360"/>
    </row>
    <row r="479" spans="3:10" x14ac:dyDescent="0.25">
      <c r="C479" s="360"/>
      <c r="D479" s="360"/>
      <c r="E479" s="360"/>
      <c r="F479" s="360"/>
      <c r="G479" s="360"/>
      <c r="H479" s="360"/>
      <c r="I479" s="360"/>
      <c r="J479" s="360"/>
    </row>
    <row r="480" spans="3:10" x14ac:dyDescent="0.25">
      <c r="C480" s="360"/>
      <c r="D480" s="360"/>
      <c r="E480" s="360"/>
      <c r="F480" s="360"/>
      <c r="G480" s="360"/>
      <c r="H480" s="360"/>
      <c r="I480" s="360"/>
      <c r="J480" s="360"/>
    </row>
    <row r="481" spans="3:10" x14ac:dyDescent="0.25">
      <c r="C481" s="360"/>
      <c r="D481" s="360"/>
      <c r="E481" s="360"/>
      <c r="F481" s="360"/>
      <c r="G481" s="360"/>
      <c r="H481" s="360"/>
      <c r="I481" s="360"/>
      <c r="J481" s="360"/>
    </row>
    <row r="482" spans="3:10" x14ac:dyDescent="0.25">
      <c r="C482" s="360"/>
      <c r="D482" s="360"/>
      <c r="E482" s="360"/>
      <c r="F482" s="360"/>
      <c r="G482" s="360"/>
      <c r="H482" s="360"/>
      <c r="I482" s="360"/>
      <c r="J482" s="360"/>
    </row>
    <row r="483" spans="3:10" x14ac:dyDescent="0.25">
      <c r="C483" s="360"/>
      <c r="D483" s="360"/>
      <c r="E483" s="360"/>
      <c r="F483" s="360"/>
      <c r="G483" s="360"/>
      <c r="H483" s="360"/>
      <c r="I483" s="360"/>
      <c r="J483" s="360"/>
    </row>
    <row r="484" spans="3:10" x14ac:dyDescent="0.25">
      <c r="C484" s="360"/>
      <c r="D484" s="360"/>
      <c r="E484" s="360"/>
      <c r="F484" s="360"/>
      <c r="G484" s="360"/>
      <c r="H484" s="360"/>
      <c r="I484" s="360"/>
      <c r="J484" s="360"/>
    </row>
    <row r="485" spans="3:10" x14ac:dyDescent="0.25">
      <c r="C485" s="360"/>
      <c r="D485" s="360"/>
      <c r="E485" s="360"/>
      <c r="F485" s="360"/>
      <c r="G485" s="360"/>
      <c r="H485" s="360"/>
      <c r="I485" s="360"/>
      <c r="J485" s="360"/>
    </row>
    <row r="486" spans="3:10" x14ac:dyDescent="0.25">
      <c r="C486" s="360"/>
      <c r="D486" s="360"/>
      <c r="E486" s="360"/>
      <c r="F486" s="360"/>
      <c r="G486" s="360"/>
      <c r="H486" s="360"/>
      <c r="I486" s="360"/>
      <c r="J486" s="360"/>
    </row>
    <row r="487" spans="3:10" x14ac:dyDescent="0.25">
      <c r="C487" s="360"/>
      <c r="D487" s="360"/>
      <c r="E487" s="360"/>
      <c r="F487" s="360"/>
      <c r="G487" s="360"/>
      <c r="H487" s="360"/>
      <c r="I487" s="360"/>
      <c r="J487" s="360"/>
    </row>
    <row r="488" spans="3:10" x14ac:dyDescent="0.25">
      <c r="C488" s="360"/>
      <c r="D488" s="360"/>
      <c r="E488" s="360"/>
      <c r="F488" s="360"/>
      <c r="G488" s="360"/>
      <c r="H488" s="360"/>
      <c r="I488" s="360"/>
      <c r="J488" s="360"/>
    </row>
    <row r="489" spans="3:10" x14ac:dyDescent="0.25">
      <c r="C489" s="360"/>
      <c r="D489" s="360"/>
      <c r="E489" s="360"/>
      <c r="F489" s="360"/>
      <c r="G489" s="360"/>
      <c r="H489" s="360"/>
      <c r="I489" s="360"/>
      <c r="J489" s="360"/>
    </row>
    <row r="490" spans="3:10" x14ac:dyDescent="0.25">
      <c r="C490" s="360"/>
      <c r="D490" s="360"/>
      <c r="E490" s="360"/>
      <c r="F490" s="360"/>
      <c r="G490" s="360"/>
      <c r="H490" s="360"/>
      <c r="I490" s="360"/>
      <c r="J490" s="360"/>
    </row>
    <row r="491" spans="3:10" x14ac:dyDescent="0.25">
      <c r="C491" s="360"/>
      <c r="D491" s="360"/>
      <c r="E491" s="360"/>
      <c r="F491" s="360"/>
      <c r="G491" s="360"/>
      <c r="H491" s="360"/>
      <c r="I491" s="360"/>
      <c r="J491" s="360"/>
    </row>
    <row r="492" spans="3:10" x14ac:dyDescent="0.25">
      <c r="C492" s="360"/>
      <c r="D492" s="360"/>
      <c r="E492" s="360"/>
      <c r="F492" s="360"/>
      <c r="G492" s="360"/>
      <c r="H492" s="360"/>
      <c r="I492" s="360"/>
      <c r="J492" s="360"/>
    </row>
    <row r="493" spans="3:10" x14ac:dyDescent="0.25">
      <c r="C493" s="360"/>
      <c r="D493" s="360"/>
      <c r="E493" s="360"/>
      <c r="F493" s="360"/>
      <c r="G493" s="360"/>
      <c r="H493" s="360"/>
      <c r="I493" s="360"/>
      <c r="J493" s="360"/>
    </row>
    <row r="494" spans="3:10" x14ac:dyDescent="0.25">
      <c r="C494" s="360"/>
      <c r="D494" s="360"/>
      <c r="E494" s="360"/>
      <c r="F494" s="360"/>
      <c r="G494" s="360"/>
      <c r="H494" s="360"/>
      <c r="I494" s="360"/>
      <c r="J494" s="360"/>
    </row>
    <row r="495" spans="3:10" x14ac:dyDescent="0.25">
      <c r="C495" s="360"/>
      <c r="D495" s="360"/>
      <c r="E495" s="360"/>
      <c r="F495" s="360"/>
      <c r="G495" s="360"/>
      <c r="H495" s="360"/>
      <c r="I495" s="360"/>
      <c r="J495" s="360"/>
    </row>
    <row r="496" spans="3:10" x14ac:dyDescent="0.25">
      <c r="C496" s="360"/>
      <c r="D496" s="360"/>
      <c r="E496" s="360"/>
      <c r="F496" s="360"/>
      <c r="G496" s="360"/>
      <c r="H496" s="360"/>
      <c r="I496" s="360"/>
      <c r="J496" s="360"/>
    </row>
    <row r="497" spans="3:10" x14ac:dyDescent="0.25">
      <c r="C497" s="360"/>
      <c r="D497" s="360"/>
      <c r="E497" s="360"/>
      <c r="F497" s="360"/>
      <c r="G497" s="360"/>
      <c r="H497" s="360"/>
      <c r="I497" s="360"/>
      <c r="J497" s="360"/>
    </row>
    <row r="498" spans="3:10" x14ac:dyDescent="0.25">
      <c r="C498" s="360"/>
      <c r="D498" s="360"/>
      <c r="E498" s="360"/>
      <c r="F498" s="360"/>
      <c r="G498" s="360"/>
      <c r="H498" s="360"/>
      <c r="I498" s="360"/>
      <c r="J498" s="360"/>
    </row>
    <row r="499" spans="3:10" x14ac:dyDescent="0.25">
      <c r="C499" s="360"/>
      <c r="D499" s="360"/>
      <c r="E499" s="360"/>
      <c r="F499" s="360"/>
      <c r="G499" s="360"/>
      <c r="H499" s="360"/>
      <c r="I499" s="360"/>
      <c r="J499" s="360"/>
    </row>
    <row r="500" spans="3:10" x14ac:dyDescent="0.25">
      <c r="C500" s="360"/>
      <c r="D500" s="360"/>
      <c r="E500" s="360"/>
      <c r="F500" s="360"/>
      <c r="G500" s="360"/>
      <c r="H500" s="360"/>
      <c r="I500" s="360"/>
      <c r="J500" s="360"/>
    </row>
    <row r="501" spans="3:10" x14ac:dyDescent="0.25">
      <c r="C501" s="360"/>
      <c r="D501" s="360"/>
      <c r="E501" s="360"/>
      <c r="F501" s="360"/>
      <c r="G501" s="360"/>
      <c r="H501" s="360"/>
      <c r="I501" s="360"/>
      <c r="J501" s="360"/>
    </row>
    <row r="502" spans="3:10" x14ac:dyDescent="0.25">
      <c r="C502" s="360"/>
      <c r="D502" s="360"/>
      <c r="E502" s="360"/>
      <c r="F502" s="360"/>
      <c r="G502" s="360"/>
      <c r="H502" s="360"/>
      <c r="I502" s="360"/>
      <c r="J502" s="360"/>
    </row>
    <row r="503" spans="3:10" x14ac:dyDescent="0.25">
      <c r="C503" s="360"/>
      <c r="D503" s="360"/>
      <c r="E503" s="360"/>
      <c r="F503" s="360"/>
      <c r="G503" s="360"/>
      <c r="H503" s="360"/>
      <c r="I503" s="360"/>
      <c r="J503" s="360"/>
    </row>
    <row r="504" spans="3:10" x14ac:dyDescent="0.25">
      <c r="C504" s="360"/>
      <c r="D504" s="360"/>
      <c r="E504" s="360"/>
      <c r="F504" s="360"/>
      <c r="G504" s="360"/>
      <c r="H504" s="360"/>
      <c r="I504" s="360"/>
      <c r="J504" s="360"/>
    </row>
    <row r="505" spans="3:10" x14ac:dyDescent="0.25">
      <c r="C505" s="360"/>
      <c r="D505" s="360"/>
      <c r="E505" s="360"/>
      <c r="F505" s="360"/>
      <c r="G505" s="360"/>
      <c r="H505" s="360"/>
      <c r="I505" s="360"/>
      <c r="J505" s="360"/>
    </row>
    <row r="506" spans="3:10" x14ac:dyDescent="0.25">
      <c r="C506" s="360"/>
      <c r="D506" s="360"/>
      <c r="E506" s="360"/>
      <c r="F506" s="360"/>
      <c r="G506" s="360"/>
      <c r="H506" s="360"/>
      <c r="I506" s="360"/>
      <c r="J506" s="360"/>
    </row>
    <row r="507" spans="3:10" x14ac:dyDescent="0.25">
      <c r="C507" s="360"/>
      <c r="D507" s="360"/>
      <c r="E507" s="360"/>
      <c r="F507" s="360"/>
      <c r="G507" s="360"/>
      <c r="H507" s="360"/>
      <c r="I507" s="360"/>
      <c r="J507" s="360"/>
    </row>
    <row r="508" spans="3:10" x14ac:dyDescent="0.25">
      <c r="C508" s="360"/>
      <c r="D508" s="360"/>
      <c r="E508" s="360"/>
      <c r="F508" s="360"/>
      <c r="G508" s="360"/>
      <c r="H508" s="360"/>
      <c r="I508" s="360"/>
      <c r="J508" s="360"/>
    </row>
    <row r="509" spans="3:10" x14ac:dyDescent="0.25">
      <c r="C509" s="360"/>
      <c r="D509" s="360"/>
      <c r="E509" s="360"/>
      <c r="F509" s="360"/>
      <c r="G509" s="360"/>
      <c r="H509" s="360"/>
      <c r="I509" s="360"/>
      <c r="J509" s="360"/>
    </row>
    <row r="510" spans="3:10" x14ac:dyDescent="0.25">
      <c r="C510" s="360"/>
      <c r="D510" s="360"/>
      <c r="E510" s="360"/>
      <c r="F510" s="360"/>
      <c r="G510" s="360"/>
      <c r="H510" s="360"/>
      <c r="I510" s="360"/>
      <c r="J510" s="360"/>
    </row>
    <row r="511" spans="3:10" x14ac:dyDescent="0.25">
      <c r="C511" s="360"/>
      <c r="D511" s="360"/>
      <c r="E511" s="360"/>
      <c r="F511" s="360"/>
      <c r="G511" s="360"/>
      <c r="H511" s="360"/>
      <c r="I511" s="360"/>
      <c r="J511" s="360"/>
    </row>
    <row r="512" spans="3:10" x14ac:dyDescent="0.25">
      <c r="C512" s="360"/>
      <c r="D512" s="360"/>
      <c r="E512" s="360"/>
      <c r="F512" s="360"/>
      <c r="G512" s="360"/>
      <c r="H512" s="360"/>
      <c r="I512" s="360"/>
      <c r="J512" s="360"/>
    </row>
    <row r="513" spans="3:10" x14ac:dyDescent="0.25">
      <c r="C513" s="360"/>
      <c r="D513" s="360"/>
      <c r="E513" s="360"/>
      <c r="F513" s="360"/>
      <c r="G513" s="360"/>
      <c r="H513" s="360"/>
      <c r="I513" s="360"/>
      <c r="J513" s="360"/>
    </row>
    <row r="514" spans="3:10" x14ac:dyDescent="0.25">
      <c r="C514" s="360"/>
      <c r="D514" s="360"/>
      <c r="E514" s="360"/>
      <c r="F514" s="360"/>
      <c r="G514" s="360"/>
      <c r="H514" s="360"/>
      <c r="I514" s="360"/>
      <c r="J514" s="360"/>
    </row>
    <row r="515" spans="3:10" x14ac:dyDescent="0.25">
      <c r="C515" s="360"/>
      <c r="D515" s="360"/>
      <c r="E515" s="360"/>
      <c r="F515" s="360"/>
      <c r="G515" s="360"/>
      <c r="H515" s="360"/>
      <c r="I515" s="360"/>
      <c r="J515" s="360"/>
    </row>
    <row r="516" spans="3:10" x14ac:dyDescent="0.25">
      <c r="C516" s="360"/>
      <c r="D516" s="360"/>
      <c r="E516" s="360"/>
      <c r="F516" s="360"/>
      <c r="G516" s="360"/>
      <c r="H516" s="360"/>
      <c r="I516" s="360"/>
      <c r="J516" s="360"/>
    </row>
    <row r="517" spans="3:10" x14ac:dyDescent="0.25">
      <c r="C517" s="360"/>
      <c r="D517" s="360"/>
      <c r="E517" s="360"/>
      <c r="F517" s="360"/>
      <c r="G517" s="360"/>
      <c r="H517" s="360"/>
      <c r="I517" s="360"/>
      <c r="J517" s="360"/>
    </row>
    <row r="518" spans="3:10" x14ac:dyDescent="0.25">
      <c r="C518" s="360"/>
      <c r="D518" s="360"/>
      <c r="E518" s="360"/>
      <c r="F518" s="360"/>
      <c r="G518" s="360"/>
      <c r="H518" s="360"/>
      <c r="I518" s="360"/>
      <c r="J518" s="360"/>
    </row>
    <row r="519" spans="3:10" x14ac:dyDescent="0.25">
      <c r="C519" s="360"/>
      <c r="D519" s="360"/>
      <c r="E519" s="360"/>
      <c r="F519" s="360"/>
      <c r="G519" s="360"/>
      <c r="H519" s="360"/>
      <c r="I519" s="360"/>
      <c r="J519" s="360"/>
    </row>
    <row r="520" spans="3:10" x14ac:dyDescent="0.25">
      <c r="C520" s="360"/>
      <c r="D520" s="360"/>
      <c r="E520" s="360"/>
      <c r="F520" s="360"/>
      <c r="G520" s="360"/>
      <c r="H520" s="360"/>
      <c r="I520" s="360"/>
      <c r="J520" s="360"/>
    </row>
    <row r="521" spans="3:10" x14ac:dyDescent="0.25">
      <c r="C521" s="360"/>
      <c r="D521" s="360"/>
      <c r="E521" s="360"/>
      <c r="F521" s="360"/>
      <c r="G521" s="360"/>
      <c r="H521" s="360"/>
      <c r="I521" s="360"/>
      <c r="J521" s="360"/>
    </row>
    <row r="522" spans="3:10" x14ac:dyDescent="0.25">
      <c r="C522" s="360"/>
      <c r="D522" s="360"/>
      <c r="E522" s="360"/>
      <c r="F522" s="360"/>
      <c r="G522" s="360"/>
      <c r="H522" s="360"/>
      <c r="I522" s="360"/>
      <c r="J522" s="360"/>
    </row>
    <row r="523" spans="3:10" x14ac:dyDescent="0.25">
      <c r="C523" s="360"/>
      <c r="D523" s="360"/>
      <c r="E523" s="360"/>
      <c r="F523" s="360"/>
      <c r="G523" s="360"/>
      <c r="H523" s="360"/>
      <c r="I523" s="360"/>
      <c r="J523" s="360"/>
    </row>
    <row r="524" spans="3:10" x14ac:dyDescent="0.25">
      <c r="C524" s="360"/>
      <c r="D524" s="360"/>
      <c r="E524" s="360"/>
      <c r="F524" s="360"/>
      <c r="G524" s="360"/>
      <c r="H524" s="360"/>
      <c r="I524" s="360"/>
      <c r="J524" s="360"/>
    </row>
    <row r="525" spans="3:10" x14ac:dyDescent="0.25">
      <c r="C525" s="360"/>
      <c r="D525" s="360"/>
      <c r="E525" s="360"/>
      <c r="F525" s="360"/>
      <c r="G525" s="360"/>
      <c r="H525" s="360"/>
      <c r="I525" s="360"/>
      <c r="J525" s="360"/>
    </row>
    <row r="526" spans="3:10" x14ac:dyDescent="0.25">
      <c r="C526" s="360"/>
      <c r="D526" s="360"/>
      <c r="E526" s="360"/>
      <c r="F526" s="360"/>
      <c r="G526" s="360"/>
      <c r="H526" s="360"/>
      <c r="I526" s="360"/>
      <c r="J526" s="360"/>
    </row>
    <row r="527" spans="3:10" x14ac:dyDescent="0.25">
      <c r="C527" s="360"/>
      <c r="D527" s="360"/>
      <c r="E527" s="360"/>
      <c r="F527" s="360"/>
      <c r="G527" s="360"/>
      <c r="H527" s="360"/>
      <c r="I527" s="360"/>
      <c r="J527" s="360"/>
    </row>
    <row r="528" spans="3:10" x14ac:dyDescent="0.25">
      <c r="C528" s="360"/>
      <c r="D528" s="360"/>
      <c r="E528" s="360"/>
      <c r="F528" s="360"/>
      <c r="G528" s="360"/>
      <c r="H528" s="360"/>
      <c r="I528" s="360"/>
      <c r="J528" s="360"/>
    </row>
    <row r="529" spans="3:10" x14ac:dyDescent="0.25">
      <c r="C529" s="360"/>
      <c r="D529" s="360"/>
      <c r="E529" s="360"/>
      <c r="F529" s="360"/>
      <c r="G529" s="360"/>
      <c r="H529" s="360"/>
      <c r="I529" s="360"/>
      <c r="J529" s="360"/>
    </row>
    <row r="530" spans="3:10" x14ac:dyDescent="0.25">
      <c r="C530" s="360"/>
      <c r="D530" s="360"/>
      <c r="E530" s="360"/>
      <c r="F530" s="360"/>
      <c r="G530" s="360"/>
      <c r="H530" s="360"/>
      <c r="I530" s="360"/>
      <c r="J530" s="360"/>
    </row>
    <row r="531" spans="3:10" x14ac:dyDescent="0.25">
      <c r="C531" s="360"/>
      <c r="D531" s="360"/>
      <c r="E531" s="360"/>
      <c r="F531" s="360"/>
      <c r="G531" s="360"/>
      <c r="H531" s="360"/>
      <c r="I531" s="360"/>
      <c r="J531" s="360"/>
    </row>
    <row r="532" spans="3:10" x14ac:dyDescent="0.25">
      <c r="C532" s="360"/>
      <c r="D532" s="360"/>
      <c r="E532" s="360"/>
      <c r="F532" s="360"/>
      <c r="G532" s="360"/>
      <c r="H532" s="360"/>
      <c r="I532" s="360"/>
      <c r="J532" s="360"/>
    </row>
    <row r="533" spans="3:10" x14ac:dyDescent="0.25">
      <c r="C533" s="360"/>
      <c r="D533" s="360"/>
      <c r="E533" s="360"/>
      <c r="F533" s="360"/>
      <c r="G533" s="360"/>
      <c r="H533" s="360"/>
      <c r="I533" s="360"/>
      <c r="J533" s="360"/>
    </row>
    <row r="534" spans="3:10" x14ac:dyDescent="0.25">
      <c r="C534" s="360"/>
      <c r="D534" s="360"/>
      <c r="E534" s="360"/>
      <c r="F534" s="360"/>
      <c r="G534" s="360"/>
      <c r="H534" s="360"/>
      <c r="I534" s="360"/>
      <c r="J534" s="360"/>
    </row>
    <row r="535" spans="3:10" x14ac:dyDescent="0.25">
      <c r="C535" s="360"/>
      <c r="D535" s="360"/>
      <c r="E535" s="360"/>
      <c r="F535" s="360"/>
      <c r="G535" s="360"/>
      <c r="H535" s="360"/>
      <c r="I535" s="360"/>
      <c r="J535" s="360"/>
    </row>
    <row r="536" spans="3:10" x14ac:dyDescent="0.25">
      <c r="C536" s="360"/>
      <c r="D536" s="360"/>
      <c r="E536" s="360"/>
      <c r="F536" s="360"/>
      <c r="G536" s="360"/>
      <c r="H536" s="360"/>
      <c r="I536" s="360"/>
      <c r="J536" s="360"/>
    </row>
    <row r="537" spans="3:10" x14ac:dyDescent="0.25">
      <c r="C537" s="360"/>
      <c r="D537" s="360"/>
      <c r="E537" s="360"/>
      <c r="F537" s="360"/>
      <c r="G537" s="360"/>
      <c r="H537" s="360"/>
      <c r="I537" s="360"/>
      <c r="J537" s="360"/>
    </row>
    <row r="538" spans="3:10" x14ac:dyDescent="0.25">
      <c r="C538" s="360"/>
      <c r="D538" s="360"/>
      <c r="E538" s="360"/>
      <c r="F538" s="360"/>
      <c r="G538" s="360"/>
      <c r="H538" s="360"/>
      <c r="I538" s="360"/>
      <c r="J538" s="360"/>
    </row>
    <row r="539" spans="3:10" x14ac:dyDescent="0.25">
      <c r="C539" s="360"/>
      <c r="D539" s="360"/>
      <c r="E539" s="360"/>
      <c r="F539" s="360"/>
      <c r="G539" s="360"/>
      <c r="H539" s="360"/>
      <c r="I539" s="360"/>
      <c r="J539" s="360"/>
    </row>
    <row r="540" spans="3:10" x14ac:dyDescent="0.25">
      <c r="C540" s="360"/>
      <c r="D540" s="360"/>
      <c r="E540" s="360"/>
      <c r="F540" s="360"/>
      <c r="G540" s="360"/>
      <c r="H540" s="360"/>
      <c r="I540" s="360"/>
      <c r="J540" s="360"/>
    </row>
    <row r="541" spans="3:10" x14ac:dyDescent="0.25">
      <c r="C541" s="360"/>
      <c r="D541" s="360"/>
      <c r="E541" s="360"/>
      <c r="F541" s="360"/>
      <c r="G541" s="360"/>
      <c r="H541" s="360"/>
      <c r="I541" s="360"/>
      <c r="J541" s="360"/>
    </row>
    <row r="542" spans="3:10" x14ac:dyDescent="0.25">
      <c r="C542" s="360"/>
      <c r="D542" s="360"/>
      <c r="E542" s="360"/>
      <c r="F542" s="360"/>
      <c r="G542" s="360"/>
      <c r="H542" s="360"/>
      <c r="I542" s="360"/>
      <c r="J542" s="360"/>
    </row>
    <row r="543" spans="3:10" x14ac:dyDescent="0.25">
      <c r="C543" s="360"/>
      <c r="D543" s="360"/>
      <c r="E543" s="360"/>
      <c r="F543" s="360"/>
      <c r="G543" s="360"/>
      <c r="H543" s="360"/>
      <c r="I543" s="360"/>
      <c r="J543" s="360"/>
    </row>
    <row r="544" spans="3:10" x14ac:dyDescent="0.25">
      <c r="C544" s="360"/>
      <c r="D544" s="360"/>
      <c r="E544" s="360"/>
      <c r="F544" s="360"/>
      <c r="G544" s="360"/>
      <c r="H544" s="360"/>
      <c r="I544" s="360"/>
      <c r="J544" s="360"/>
    </row>
    <row r="545" spans="3:10" x14ac:dyDescent="0.25">
      <c r="C545" s="360"/>
      <c r="D545" s="360"/>
      <c r="E545" s="360"/>
      <c r="F545" s="360"/>
      <c r="G545" s="360"/>
      <c r="H545" s="360"/>
      <c r="I545" s="360"/>
      <c r="J545" s="360"/>
    </row>
    <row r="546" spans="3:10" x14ac:dyDescent="0.25">
      <c r="C546" s="360"/>
      <c r="D546" s="360"/>
      <c r="E546" s="360"/>
      <c r="F546" s="360"/>
      <c r="G546" s="360"/>
      <c r="H546" s="360"/>
      <c r="I546" s="360"/>
      <c r="J546" s="360"/>
    </row>
    <row r="547" spans="3:10" x14ac:dyDescent="0.25">
      <c r="C547" s="360"/>
      <c r="D547" s="360"/>
      <c r="E547" s="360"/>
      <c r="F547" s="360"/>
      <c r="G547" s="360"/>
      <c r="H547" s="360"/>
      <c r="I547" s="360"/>
      <c r="J547" s="360"/>
    </row>
    <row r="548" spans="3:10" x14ac:dyDescent="0.25">
      <c r="C548" s="360"/>
      <c r="D548" s="360"/>
      <c r="E548" s="360"/>
      <c r="F548" s="360"/>
      <c r="G548" s="360"/>
      <c r="H548" s="360"/>
      <c r="I548" s="360"/>
      <c r="J548" s="360"/>
    </row>
    <row r="549" spans="3:10" x14ac:dyDescent="0.25">
      <c r="C549" s="360"/>
      <c r="D549" s="360"/>
      <c r="E549" s="360"/>
      <c r="F549" s="360"/>
      <c r="G549" s="360"/>
      <c r="H549" s="360"/>
      <c r="I549" s="360"/>
      <c r="J549" s="360"/>
    </row>
    <row r="550" spans="3:10" x14ac:dyDescent="0.25">
      <c r="C550" s="360"/>
      <c r="D550" s="360"/>
      <c r="E550" s="360"/>
      <c r="F550" s="360"/>
      <c r="G550" s="360"/>
      <c r="H550" s="360"/>
      <c r="I550" s="360"/>
      <c r="J550" s="360"/>
    </row>
    <row r="551" spans="3:10" x14ac:dyDescent="0.25">
      <c r="C551" s="360"/>
      <c r="D551" s="360"/>
      <c r="E551" s="360"/>
      <c r="F551" s="360"/>
      <c r="G551" s="360"/>
      <c r="H551" s="360"/>
      <c r="I551" s="360"/>
      <c r="J551" s="360"/>
    </row>
    <row r="552" spans="3:10" x14ac:dyDescent="0.25">
      <c r="C552" s="360"/>
      <c r="D552" s="360"/>
      <c r="E552" s="360"/>
      <c r="F552" s="360"/>
      <c r="G552" s="360"/>
      <c r="H552" s="360"/>
      <c r="I552" s="360"/>
      <c r="J552" s="360"/>
    </row>
    <row r="553" spans="3:10" x14ac:dyDescent="0.25">
      <c r="C553" s="360"/>
      <c r="D553" s="360"/>
      <c r="E553" s="360"/>
      <c r="F553" s="360"/>
      <c r="G553" s="360"/>
      <c r="H553" s="360"/>
      <c r="I553" s="360"/>
      <c r="J553" s="360"/>
    </row>
    <row r="554" spans="3:10" x14ac:dyDescent="0.25">
      <c r="C554" s="360"/>
      <c r="D554" s="360"/>
      <c r="E554" s="360"/>
      <c r="F554" s="360"/>
      <c r="G554" s="360"/>
      <c r="H554" s="360"/>
      <c r="I554" s="360"/>
      <c r="J554" s="360"/>
    </row>
    <row r="555" spans="3:10" x14ac:dyDescent="0.25">
      <c r="C555" s="360"/>
      <c r="D555" s="360"/>
      <c r="E555" s="360"/>
      <c r="F555" s="360"/>
      <c r="G555" s="360"/>
      <c r="H555" s="360"/>
      <c r="I555" s="360"/>
      <c r="J555" s="360"/>
    </row>
    <row r="556" spans="3:10" x14ac:dyDescent="0.25">
      <c r="I556" s="360"/>
      <c r="J556" s="360"/>
    </row>
    <row r="557" spans="3:10" x14ac:dyDescent="0.25">
      <c r="I557" s="360"/>
      <c r="J557" s="360"/>
    </row>
    <row r="558" spans="3:10" x14ac:dyDescent="0.25">
      <c r="I558" s="360"/>
      <c r="J558" s="360"/>
    </row>
    <row r="559" spans="3:10" x14ac:dyDescent="0.25">
      <c r="I559" s="360"/>
      <c r="J559" s="360"/>
    </row>
    <row r="560" spans="3:10" x14ac:dyDescent="0.25">
      <c r="I560" s="360"/>
      <c r="J560" s="360"/>
    </row>
    <row r="561" spans="9:10" x14ac:dyDescent="0.25">
      <c r="I561" s="360"/>
      <c r="J561" s="360"/>
    </row>
    <row r="562" spans="9:10" x14ac:dyDescent="0.25">
      <c r="I562" s="360"/>
      <c r="J562" s="360"/>
    </row>
    <row r="563" spans="9:10" x14ac:dyDescent="0.25">
      <c r="I563" s="360"/>
      <c r="J563" s="360"/>
    </row>
    <row r="564" spans="9:10" x14ac:dyDescent="0.25">
      <c r="I564" s="360"/>
      <c r="J564" s="360"/>
    </row>
    <row r="565" spans="9:10" x14ac:dyDescent="0.25">
      <c r="I565" s="360"/>
      <c r="J565" s="360"/>
    </row>
    <row r="566" spans="9:10" x14ac:dyDescent="0.25">
      <c r="I566" s="360"/>
      <c r="J566" s="360"/>
    </row>
    <row r="567" spans="9:10" x14ac:dyDescent="0.25">
      <c r="I567" s="360"/>
      <c r="J567" s="360"/>
    </row>
    <row r="568" spans="9:10" x14ac:dyDescent="0.25">
      <c r="I568" s="360"/>
      <c r="J568" s="360"/>
    </row>
    <row r="569" spans="9:10" x14ac:dyDescent="0.25">
      <c r="I569" s="360"/>
      <c r="J569" s="360"/>
    </row>
    <row r="570" spans="9:10" x14ac:dyDescent="0.25">
      <c r="I570" s="360"/>
      <c r="J570" s="360"/>
    </row>
    <row r="571" spans="9:10" x14ac:dyDescent="0.25">
      <c r="I571" s="360"/>
      <c r="J571" s="360"/>
    </row>
    <row r="572" spans="9:10" x14ac:dyDescent="0.25">
      <c r="I572" s="360"/>
      <c r="J572" s="360"/>
    </row>
    <row r="573" spans="9:10" x14ac:dyDescent="0.25">
      <c r="I573" s="360"/>
      <c r="J573" s="360"/>
    </row>
    <row r="574" spans="9:10" x14ac:dyDescent="0.25">
      <c r="I574" s="360"/>
      <c r="J574" s="360"/>
    </row>
    <row r="575" spans="9:10" x14ac:dyDescent="0.25">
      <c r="I575" s="360"/>
      <c r="J575" s="360"/>
    </row>
    <row r="576" spans="9:10" x14ac:dyDescent="0.25">
      <c r="I576" s="360"/>
      <c r="J576" s="360"/>
    </row>
    <row r="577" spans="9:10" x14ac:dyDescent="0.25">
      <c r="I577" s="360"/>
      <c r="J577" s="360"/>
    </row>
    <row r="578" spans="9:10" x14ac:dyDescent="0.25">
      <c r="I578" s="360"/>
      <c r="J578" s="360"/>
    </row>
    <row r="579" spans="9:10" x14ac:dyDescent="0.25">
      <c r="I579" s="360"/>
      <c r="J579" s="360"/>
    </row>
    <row r="580" spans="9:10" x14ac:dyDescent="0.25">
      <c r="I580" s="360"/>
      <c r="J580" s="360"/>
    </row>
    <row r="581" spans="9:10" x14ac:dyDescent="0.25">
      <c r="I581" s="360"/>
      <c r="J581" s="360"/>
    </row>
    <row r="582" spans="9:10" x14ac:dyDescent="0.25">
      <c r="I582" s="360"/>
      <c r="J582" s="360"/>
    </row>
    <row r="583" spans="9:10" x14ac:dyDescent="0.25">
      <c r="I583" s="360"/>
      <c r="J583" s="360"/>
    </row>
    <row r="584" spans="9:10" x14ac:dyDescent="0.25">
      <c r="I584" s="360"/>
      <c r="J584" s="360"/>
    </row>
    <row r="585" spans="9:10" x14ac:dyDescent="0.25">
      <c r="I585" s="360"/>
      <c r="J585" s="360"/>
    </row>
    <row r="586" spans="9:10" x14ac:dyDescent="0.25">
      <c r="I586" s="360"/>
      <c r="J586" s="360"/>
    </row>
    <row r="587" spans="9:10" x14ac:dyDescent="0.25">
      <c r="I587" s="360"/>
      <c r="J587" s="360"/>
    </row>
    <row r="588" spans="9:10" x14ac:dyDescent="0.25">
      <c r="I588" s="360"/>
      <c r="J588" s="360"/>
    </row>
    <row r="589" spans="9:10" x14ac:dyDescent="0.25">
      <c r="I589" s="360"/>
      <c r="J589" s="360"/>
    </row>
    <row r="590" spans="9:10" x14ac:dyDescent="0.25">
      <c r="I590" s="360"/>
      <c r="J590" s="360"/>
    </row>
    <row r="591" spans="9:10" x14ac:dyDescent="0.25">
      <c r="I591" s="360"/>
      <c r="J591" s="360"/>
    </row>
    <row r="592" spans="9:10" x14ac:dyDescent="0.25">
      <c r="I592" s="360"/>
      <c r="J592" s="360"/>
    </row>
    <row r="593" spans="9:10" x14ac:dyDescent="0.25">
      <c r="I593" s="360"/>
      <c r="J593" s="360"/>
    </row>
    <row r="594" spans="9:10" x14ac:dyDescent="0.25">
      <c r="I594" s="360"/>
      <c r="J594" s="360"/>
    </row>
    <row r="595" spans="9:10" x14ac:dyDescent="0.25">
      <c r="I595" s="360"/>
      <c r="J595" s="360"/>
    </row>
    <row r="596" spans="9:10" x14ac:dyDescent="0.25">
      <c r="I596" s="360"/>
      <c r="J596" s="360"/>
    </row>
    <row r="597" spans="9:10" x14ac:dyDescent="0.25">
      <c r="I597" s="360"/>
      <c r="J597" s="360"/>
    </row>
    <row r="598" spans="9:10" x14ac:dyDescent="0.25">
      <c r="I598" s="360"/>
      <c r="J598" s="360"/>
    </row>
    <row r="599" spans="9:10" x14ac:dyDescent="0.25">
      <c r="I599" s="360"/>
      <c r="J599" s="360"/>
    </row>
    <row r="600" spans="9:10" x14ac:dyDescent="0.25">
      <c r="I600" s="360"/>
      <c r="J600" s="360"/>
    </row>
    <row r="601" spans="9:10" x14ac:dyDescent="0.25">
      <c r="I601" s="360"/>
      <c r="J601" s="360"/>
    </row>
    <row r="602" spans="9:10" x14ac:dyDescent="0.25">
      <c r="I602" s="360"/>
      <c r="J602" s="360"/>
    </row>
    <row r="603" spans="9:10" x14ac:dyDescent="0.25">
      <c r="I603" s="360"/>
      <c r="J603" s="360"/>
    </row>
    <row r="604" spans="9:10" x14ac:dyDescent="0.25">
      <c r="I604" s="360"/>
      <c r="J604" s="360"/>
    </row>
    <row r="605" spans="9:10" x14ac:dyDescent="0.25">
      <c r="I605" s="360"/>
      <c r="J605" s="360"/>
    </row>
    <row r="606" spans="9:10" x14ac:dyDescent="0.25">
      <c r="I606" s="360"/>
      <c r="J606" s="360"/>
    </row>
    <row r="607" spans="9:10" x14ac:dyDescent="0.25">
      <c r="I607" s="360"/>
      <c r="J607" s="360"/>
    </row>
    <row r="608" spans="9:10" x14ac:dyDescent="0.25">
      <c r="I608" s="360"/>
      <c r="J608" s="360"/>
    </row>
    <row r="609" spans="9:10" x14ac:dyDescent="0.25">
      <c r="I609" s="360"/>
      <c r="J609" s="360"/>
    </row>
    <row r="610" spans="9:10" x14ac:dyDescent="0.25">
      <c r="I610" s="360"/>
      <c r="J610" s="360"/>
    </row>
    <row r="611" spans="9:10" x14ac:dyDescent="0.25">
      <c r="I611" s="360"/>
      <c r="J611" s="360"/>
    </row>
    <row r="612" spans="9:10" x14ac:dyDescent="0.25">
      <c r="I612" s="360"/>
      <c r="J612" s="360"/>
    </row>
    <row r="613" spans="9:10" x14ac:dyDescent="0.25">
      <c r="I613" s="360"/>
      <c r="J613" s="360"/>
    </row>
    <row r="614" spans="9:10" x14ac:dyDescent="0.25">
      <c r="I614" s="360"/>
      <c r="J614" s="360"/>
    </row>
    <row r="615" spans="9:10" x14ac:dyDescent="0.25">
      <c r="I615" s="360"/>
      <c r="J615" s="360"/>
    </row>
    <row r="616" spans="9:10" x14ac:dyDescent="0.25">
      <c r="I616" s="360"/>
      <c r="J616" s="360"/>
    </row>
    <row r="617" spans="9:10" x14ac:dyDescent="0.25">
      <c r="I617" s="360"/>
      <c r="J617" s="360"/>
    </row>
    <row r="618" spans="9:10" x14ac:dyDescent="0.25">
      <c r="I618" s="360"/>
      <c r="J618" s="360"/>
    </row>
    <row r="619" spans="9:10" x14ac:dyDescent="0.25">
      <c r="I619" s="360"/>
      <c r="J619" s="360"/>
    </row>
  </sheetData>
  <mergeCells count="124">
    <mergeCell ref="A49:A55"/>
    <mergeCell ref="B49:B55"/>
    <mergeCell ref="A301:A306"/>
    <mergeCell ref="B301:B306"/>
    <mergeCell ref="A232:A234"/>
    <mergeCell ref="B232:B234"/>
    <mergeCell ref="A235:A238"/>
    <mergeCell ref="B235:B238"/>
    <mergeCell ref="I1:J1"/>
    <mergeCell ref="B2:I2"/>
    <mergeCell ref="A5:A25"/>
    <mergeCell ref="B5:B25"/>
    <mergeCell ref="A210:A214"/>
    <mergeCell ref="B210:B214"/>
    <mergeCell ref="A215:A217"/>
    <mergeCell ref="B215:B217"/>
    <mergeCell ref="A218:A221"/>
    <mergeCell ref="B218:B221"/>
    <mergeCell ref="A222:A226"/>
    <mergeCell ref="B222:B226"/>
    <mergeCell ref="A227:A231"/>
    <mergeCell ref="B227:B231"/>
    <mergeCell ref="A26:A38"/>
    <mergeCell ref="B26:B38"/>
    <mergeCell ref="A39:A46"/>
    <mergeCell ref="B39:B46"/>
    <mergeCell ref="A248:A252"/>
    <mergeCell ref="B248:B252"/>
    <mergeCell ref="A271:A278"/>
    <mergeCell ref="B271:B278"/>
    <mergeCell ref="A279:A288"/>
    <mergeCell ref="B279:B288"/>
    <mergeCell ref="A289:A294"/>
    <mergeCell ref="B289:B294"/>
    <mergeCell ref="A295:A300"/>
    <mergeCell ref="B295:B300"/>
    <mergeCell ref="A56:A58"/>
    <mergeCell ref="B56:B58"/>
    <mergeCell ref="A60:A71"/>
    <mergeCell ref="B60:B71"/>
    <mergeCell ref="A72:A75"/>
    <mergeCell ref="B72:B75"/>
    <mergeCell ref="A77:A80"/>
    <mergeCell ref="B77:B80"/>
    <mergeCell ref="A81:A84"/>
    <mergeCell ref="B81:B84"/>
    <mergeCell ref="A85:A88"/>
    <mergeCell ref="B85:B88"/>
    <mergeCell ref="A89:A90"/>
    <mergeCell ref="B89:B90"/>
    <mergeCell ref="A91:A97"/>
    <mergeCell ref="B91:B97"/>
    <mergeCell ref="A98:A103"/>
    <mergeCell ref="B98:B103"/>
    <mergeCell ref="A104:A112"/>
    <mergeCell ref="B104:B112"/>
    <mergeCell ref="A114:A117"/>
    <mergeCell ref="B114:B117"/>
    <mergeCell ref="A118:A123"/>
    <mergeCell ref="B118:B123"/>
    <mergeCell ref="A124:A129"/>
    <mergeCell ref="B124:B129"/>
    <mergeCell ref="A130:A136"/>
    <mergeCell ref="B130:B136"/>
    <mergeCell ref="A137:A142"/>
    <mergeCell ref="B137:B142"/>
    <mergeCell ref="A143:A156"/>
    <mergeCell ref="B143:B156"/>
    <mergeCell ref="A158:A161"/>
    <mergeCell ref="B158:B161"/>
    <mergeCell ref="A162:A171"/>
    <mergeCell ref="B162:B171"/>
    <mergeCell ref="A172:A177"/>
    <mergeCell ref="B172:B177"/>
    <mergeCell ref="A178:A197"/>
    <mergeCell ref="B178:B197"/>
    <mergeCell ref="A395:A397"/>
    <mergeCell ref="B395:B397"/>
    <mergeCell ref="A198:A205"/>
    <mergeCell ref="B198:B205"/>
    <mergeCell ref="A206:A209"/>
    <mergeCell ref="B206:B209"/>
    <mergeCell ref="A253:A262"/>
    <mergeCell ref="B253:B262"/>
    <mergeCell ref="A263:A265"/>
    <mergeCell ref="B263:B265"/>
    <mergeCell ref="A266:A270"/>
    <mergeCell ref="B266:B270"/>
    <mergeCell ref="A316:A318"/>
    <mergeCell ref="B316:B318"/>
    <mergeCell ref="A319:A327"/>
    <mergeCell ref="B319:B327"/>
    <mergeCell ref="A328:A330"/>
    <mergeCell ref="B328:B330"/>
    <mergeCell ref="A331:A333"/>
    <mergeCell ref="B331:B333"/>
    <mergeCell ref="A239:A243"/>
    <mergeCell ref="B239:B243"/>
    <mergeCell ref="A244:A247"/>
    <mergeCell ref="B244:B247"/>
    <mergeCell ref="A398:A401"/>
    <mergeCell ref="B398:B401"/>
    <mergeCell ref="A307:A311"/>
    <mergeCell ref="B307:B311"/>
    <mergeCell ref="A312:A315"/>
    <mergeCell ref="B312:B315"/>
    <mergeCell ref="A403:A404"/>
    <mergeCell ref="B403:B404"/>
    <mergeCell ref="A334:A344"/>
    <mergeCell ref="B334:B344"/>
    <mergeCell ref="A345:A352"/>
    <mergeCell ref="B345:B352"/>
    <mergeCell ref="A353:A357"/>
    <mergeCell ref="B353:B357"/>
    <mergeCell ref="A358:A362"/>
    <mergeCell ref="B358:B362"/>
    <mergeCell ref="A363:A367"/>
    <mergeCell ref="B363:B367"/>
    <mergeCell ref="A368:A375"/>
    <mergeCell ref="B368:B375"/>
    <mergeCell ref="A376:A384"/>
    <mergeCell ref="B376:B384"/>
    <mergeCell ref="A385:A394"/>
    <mergeCell ref="B385:B394"/>
  </mergeCells>
  <pageMargins left="0.39370078740157483" right="0.39370078740157483" top="0.39370078740157483" bottom="0.39370078740157483" header="0.51181102362204722" footer="0.51181102362204722"/>
  <pageSetup paperSize="9" scale="64" fitToHeight="25" orientation="landscape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48"/>
  <sheetViews>
    <sheetView view="pageBreakPreview" zoomScale="93" zoomScaleNormal="100" zoomScaleSheetLayoutView="93" workbookViewId="0">
      <pane ySplit="3" topLeftCell="A4" activePane="bottomLeft" state="frozen"/>
      <selection pane="bottomLeft" activeCell="C39" sqref="C39"/>
    </sheetView>
  </sheetViews>
  <sheetFormatPr defaultRowHeight="12.75" x14ac:dyDescent="0.2"/>
  <cols>
    <col min="1" max="1" width="11.140625" customWidth="1"/>
    <col min="2" max="2" width="14.42578125" style="32" customWidth="1"/>
    <col min="3" max="3" width="54.28515625" style="33" customWidth="1"/>
    <col min="4" max="4" width="28.85546875" style="32" customWidth="1"/>
  </cols>
  <sheetData>
    <row r="1" spans="1:4" ht="58.5" customHeight="1" x14ac:dyDescent="0.2">
      <c r="B1" s="93"/>
      <c r="D1" s="276" t="s">
        <v>2585</v>
      </c>
    </row>
    <row r="2" spans="1:4" ht="36.75" customHeight="1" x14ac:dyDescent="0.2">
      <c r="A2" s="520" t="s">
        <v>1712</v>
      </c>
      <c r="B2" s="520"/>
      <c r="C2" s="520"/>
      <c r="D2" s="520"/>
    </row>
    <row r="3" spans="1:4" ht="13.5" customHeight="1" x14ac:dyDescent="0.2">
      <c r="A3" s="48"/>
      <c r="B3" s="49"/>
      <c r="C3" s="49"/>
      <c r="D3" s="49"/>
    </row>
    <row r="4" spans="1:4" ht="18" customHeight="1" x14ac:dyDescent="0.2">
      <c r="A4" s="521" t="s">
        <v>758</v>
      </c>
      <c r="B4" s="521"/>
      <c r="C4" s="521"/>
      <c r="D4" s="521"/>
    </row>
    <row r="5" spans="1:4" ht="19.5" customHeight="1" x14ac:dyDescent="0.2">
      <c r="A5" s="522" t="s">
        <v>210</v>
      </c>
      <c r="B5" s="522"/>
      <c r="C5" s="522"/>
      <c r="D5" s="158" t="s">
        <v>786</v>
      </c>
    </row>
    <row r="6" spans="1:4" ht="18" customHeight="1" x14ac:dyDescent="0.2">
      <c r="A6" s="523" t="s">
        <v>1879</v>
      </c>
      <c r="B6" s="523"/>
      <c r="C6" s="523"/>
      <c r="D6" s="329">
        <v>0.94</v>
      </c>
    </row>
    <row r="7" spans="1:4" ht="18" customHeight="1" x14ac:dyDescent="0.2">
      <c r="A7" s="523" t="s">
        <v>1880</v>
      </c>
      <c r="B7" s="523"/>
      <c r="C7" s="523"/>
      <c r="D7" s="329">
        <v>0.98</v>
      </c>
    </row>
    <row r="8" spans="1:4" ht="18" customHeight="1" x14ac:dyDescent="0.2">
      <c r="A8" s="513" t="s">
        <v>1253</v>
      </c>
      <c r="B8" s="513"/>
      <c r="C8" s="513"/>
      <c r="D8" s="329">
        <v>1</v>
      </c>
    </row>
    <row r="9" spans="1:4" ht="15.75" customHeight="1" x14ac:dyDescent="0.2">
      <c r="A9" s="513" t="s">
        <v>1254</v>
      </c>
      <c r="B9" s="513"/>
      <c r="C9" s="513"/>
      <c r="D9" s="329">
        <v>1.1000000000000001</v>
      </c>
    </row>
    <row r="10" spans="1:4" ht="15.75" customHeight="1" x14ac:dyDescent="0.2">
      <c r="A10" s="513" t="s">
        <v>1881</v>
      </c>
      <c r="B10" s="513"/>
      <c r="C10" s="513"/>
      <c r="D10" s="329">
        <v>1.2</v>
      </c>
    </row>
    <row r="11" spans="1:4" ht="18" customHeight="1" x14ac:dyDescent="0.2">
      <c r="A11" s="513" t="s">
        <v>211</v>
      </c>
      <c r="B11" s="513"/>
      <c r="C11" s="513"/>
      <c r="D11" s="329">
        <v>1.1000000000000001</v>
      </c>
    </row>
    <row r="12" spans="1:4" ht="18" customHeight="1" x14ac:dyDescent="0.2">
      <c r="A12" s="513" t="s">
        <v>212</v>
      </c>
      <c r="B12" s="513"/>
      <c r="C12" s="513"/>
      <c r="D12" s="329">
        <v>1.2</v>
      </c>
    </row>
    <row r="13" spans="1:4" ht="18" customHeight="1" x14ac:dyDescent="0.2">
      <c r="A13" s="513" t="s">
        <v>1255</v>
      </c>
      <c r="B13" s="513"/>
      <c r="C13" s="513"/>
      <c r="D13" s="329">
        <v>1.4</v>
      </c>
    </row>
    <row r="14" spans="1:4" x14ac:dyDescent="0.2">
      <c r="A14" s="47"/>
      <c r="B14" s="50"/>
      <c r="C14" s="51"/>
      <c r="D14" s="50"/>
    </row>
    <row r="15" spans="1:4" ht="20.25" customHeight="1" x14ac:dyDescent="0.2">
      <c r="A15" s="534" t="s">
        <v>759</v>
      </c>
      <c r="B15" s="534"/>
      <c r="C15" s="534"/>
      <c r="D15" s="534"/>
    </row>
    <row r="16" spans="1:4" ht="21" customHeight="1" x14ac:dyDescent="0.2">
      <c r="A16" s="58" t="s">
        <v>2344</v>
      </c>
      <c r="B16" s="530" t="s">
        <v>272</v>
      </c>
      <c r="C16" s="531"/>
      <c r="D16" s="59" t="s">
        <v>786</v>
      </c>
    </row>
    <row r="17" spans="1:4" ht="33.75" customHeight="1" x14ac:dyDescent="0.2">
      <c r="A17" s="369" t="s">
        <v>1491</v>
      </c>
      <c r="B17" s="519" t="s">
        <v>2873</v>
      </c>
      <c r="C17" s="519"/>
      <c r="D17" s="371">
        <v>1.1499999999999999</v>
      </c>
    </row>
    <row r="18" spans="1:4" ht="15" x14ac:dyDescent="0.2">
      <c r="A18" s="287" t="s">
        <v>1535</v>
      </c>
      <c r="B18" s="514" t="s">
        <v>321</v>
      </c>
      <c r="C18" s="514"/>
      <c r="D18" s="330">
        <v>0.8</v>
      </c>
    </row>
    <row r="19" spans="1:4" ht="15" x14ac:dyDescent="0.2">
      <c r="A19" s="287" t="s">
        <v>1536</v>
      </c>
      <c r="B19" s="514" t="s">
        <v>322</v>
      </c>
      <c r="C19" s="514"/>
      <c r="D19" s="330">
        <v>0.8</v>
      </c>
    </row>
    <row r="20" spans="1:4" ht="15" x14ac:dyDescent="0.2">
      <c r="A20" s="287" t="s">
        <v>1537</v>
      </c>
      <c r="B20" s="514" t="s">
        <v>323</v>
      </c>
      <c r="C20" s="514"/>
      <c r="D20" s="330">
        <v>0.8</v>
      </c>
    </row>
    <row r="21" spans="1:4" ht="15" x14ac:dyDescent="0.2">
      <c r="A21" s="287" t="s">
        <v>1538</v>
      </c>
      <c r="B21" s="514" t="s">
        <v>324</v>
      </c>
      <c r="C21" s="514"/>
      <c r="D21" s="330">
        <v>0.8</v>
      </c>
    </row>
    <row r="22" spans="1:4" ht="15" x14ac:dyDescent="0.2">
      <c r="A22" s="287" t="s">
        <v>1539</v>
      </c>
      <c r="B22" s="514" t="s">
        <v>325</v>
      </c>
      <c r="C22" s="514"/>
      <c r="D22" s="330">
        <v>0.8</v>
      </c>
    </row>
    <row r="23" spans="1:4" ht="15" x14ac:dyDescent="0.2">
      <c r="A23" s="287" t="s">
        <v>1540</v>
      </c>
      <c r="B23" s="514" t="s">
        <v>622</v>
      </c>
      <c r="C23" s="514"/>
      <c r="D23" s="330">
        <v>0.8</v>
      </c>
    </row>
    <row r="24" spans="1:4" ht="29.25" customHeight="1" x14ac:dyDescent="0.2">
      <c r="A24" s="287" t="s">
        <v>1692</v>
      </c>
      <c r="B24" s="517" t="s">
        <v>1046</v>
      </c>
      <c r="C24" s="518"/>
      <c r="D24" s="330">
        <v>1.05</v>
      </c>
    </row>
    <row r="25" spans="1:4" ht="31.5" customHeight="1" x14ac:dyDescent="0.2">
      <c r="A25" s="287" t="s">
        <v>1700</v>
      </c>
      <c r="B25" s="515" t="s">
        <v>1701</v>
      </c>
      <c r="C25" s="516"/>
      <c r="D25" s="330">
        <v>1.05</v>
      </c>
    </row>
    <row r="26" spans="1:4" ht="31.5" customHeight="1" x14ac:dyDescent="0.2">
      <c r="A26" s="287" t="s">
        <v>1702</v>
      </c>
      <c r="B26" s="515" t="s">
        <v>1703</v>
      </c>
      <c r="C26" s="516"/>
      <c r="D26" s="330">
        <v>1.05</v>
      </c>
    </row>
    <row r="27" spans="1:4" ht="12.75" customHeight="1" x14ac:dyDescent="0.2">
      <c r="A27" s="47"/>
      <c r="B27" s="50"/>
      <c r="C27" s="51"/>
      <c r="D27" s="50"/>
    </row>
    <row r="28" spans="1:4" ht="29.25" customHeight="1" x14ac:dyDescent="0.2">
      <c r="A28" s="534" t="s">
        <v>760</v>
      </c>
      <c r="B28" s="534"/>
      <c r="C28" s="534"/>
      <c r="D28" s="534"/>
    </row>
    <row r="29" spans="1:4" ht="31.5" customHeight="1" x14ac:dyDescent="0.2">
      <c r="A29" s="533" t="s">
        <v>755</v>
      </c>
      <c r="B29" s="533"/>
      <c r="C29" s="533"/>
      <c r="D29" s="59" t="s">
        <v>786</v>
      </c>
    </row>
    <row r="30" spans="1:4" ht="28.5" customHeight="1" x14ac:dyDescent="0.2">
      <c r="A30" s="532" t="s">
        <v>1172</v>
      </c>
      <c r="B30" s="532"/>
      <c r="C30" s="532"/>
      <c r="D30" s="386">
        <v>1.05</v>
      </c>
    </row>
    <row r="31" spans="1:4" ht="21" customHeight="1" x14ac:dyDescent="0.2">
      <c r="A31" s="524" t="s">
        <v>2881</v>
      </c>
      <c r="B31" s="525"/>
      <c r="C31" s="525"/>
      <c r="D31" s="526"/>
    </row>
    <row r="32" spans="1:4" ht="15" customHeight="1" x14ac:dyDescent="0.2">
      <c r="A32" s="387" t="s">
        <v>2347</v>
      </c>
      <c r="B32" s="388" t="s">
        <v>2882</v>
      </c>
      <c r="C32" s="388" t="s">
        <v>2883</v>
      </c>
      <c r="D32" s="389"/>
    </row>
    <row r="33" spans="1:4" ht="15.75" customHeight="1" x14ac:dyDescent="0.2">
      <c r="A33" s="390" t="s">
        <v>2867</v>
      </c>
      <c r="B33" s="391" t="s">
        <v>2874</v>
      </c>
      <c r="C33" s="391" t="s">
        <v>2875</v>
      </c>
      <c r="D33" s="392">
        <v>1.3</v>
      </c>
    </row>
    <row r="34" spans="1:4" ht="18.75" customHeight="1" x14ac:dyDescent="0.2">
      <c r="A34" s="527" t="s">
        <v>882</v>
      </c>
      <c r="B34" s="528"/>
      <c r="C34" s="528"/>
      <c r="D34" s="529"/>
    </row>
    <row r="35" spans="1:4" x14ac:dyDescent="0.2">
      <c r="A35" s="285" t="s">
        <v>2347</v>
      </c>
      <c r="B35" s="60" t="s">
        <v>881</v>
      </c>
      <c r="C35" s="60" t="s">
        <v>1173</v>
      </c>
      <c r="D35" s="90"/>
    </row>
    <row r="36" spans="1:4" ht="25.5" x14ac:dyDescent="0.2">
      <c r="A36" s="286" t="s">
        <v>1535</v>
      </c>
      <c r="B36" s="61" t="s">
        <v>765</v>
      </c>
      <c r="C36" s="61" t="s">
        <v>766</v>
      </c>
      <c r="D36" s="91">
        <v>1.2</v>
      </c>
    </row>
    <row r="37" spans="1:4" ht="15" x14ac:dyDescent="0.2">
      <c r="A37" s="286" t="s">
        <v>1535</v>
      </c>
      <c r="B37" s="61" t="s">
        <v>767</v>
      </c>
      <c r="C37" s="61" t="s">
        <v>768</v>
      </c>
      <c r="D37" s="91">
        <v>1.2</v>
      </c>
    </row>
    <row r="38" spans="1:4" ht="15" x14ac:dyDescent="0.2">
      <c r="A38" s="286" t="s">
        <v>1535</v>
      </c>
      <c r="B38" s="61" t="s">
        <v>769</v>
      </c>
      <c r="C38" s="61" t="s">
        <v>770</v>
      </c>
      <c r="D38" s="91">
        <v>1.2</v>
      </c>
    </row>
    <row r="39" spans="1:4" ht="15" x14ac:dyDescent="0.2">
      <c r="A39" s="286" t="s">
        <v>1535</v>
      </c>
      <c r="B39" s="61" t="s">
        <v>771</v>
      </c>
      <c r="C39" s="61" t="s">
        <v>879</v>
      </c>
      <c r="D39" s="91">
        <v>1.2</v>
      </c>
    </row>
    <row r="40" spans="1:4" ht="15" x14ac:dyDescent="0.2">
      <c r="A40" s="286" t="s">
        <v>1535</v>
      </c>
      <c r="B40" s="61" t="s">
        <v>772</v>
      </c>
      <c r="C40" s="61" t="s">
        <v>773</v>
      </c>
      <c r="D40" s="91">
        <v>1.2</v>
      </c>
    </row>
    <row r="41" spans="1:4" ht="15" x14ac:dyDescent="0.2">
      <c r="A41" s="286" t="s">
        <v>1535</v>
      </c>
      <c r="B41" s="61" t="s">
        <v>774</v>
      </c>
      <c r="C41" s="61" t="s">
        <v>775</v>
      </c>
      <c r="D41" s="91">
        <v>1.2</v>
      </c>
    </row>
    <row r="42" spans="1:4" ht="15" x14ac:dyDescent="0.2">
      <c r="A42" s="286" t="s">
        <v>1535</v>
      </c>
      <c r="B42" s="61" t="s">
        <v>776</v>
      </c>
      <c r="C42" s="61" t="s">
        <v>777</v>
      </c>
      <c r="D42" s="91">
        <v>1.2</v>
      </c>
    </row>
    <row r="43" spans="1:4" ht="15" x14ac:dyDescent="0.2">
      <c r="A43" s="286" t="s">
        <v>1537</v>
      </c>
      <c r="B43" s="61" t="s">
        <v>782</v>
      </c>
      <c r="C43" s="61" t="s">
        <v>783</v>
      </c>
      <c r="D43" s="91">
        <v>1.2</v>
      </c>
    </row>
    <row r="44" spans="1:4" ht="15" x14ac:dyDescent="0.2">
      <c r="A44" s="286" t="s">
        <v>1536</v>
      </c>
      <c r="B44" s="61" t="s">
        <v>778</v>
      </c>
      <c r="C44" s="61" t="s">
        <v>779</v>
      </c>
      <c r="D44" s="91">
        <v>1.4</v>
      </c>
    </row>
    <row r="45" spans="1:4" ht="15" x14ac:dyDescent="0.2">
      <c r="A45" s="286" t="s">
        <v>1536</v>
      </c>
      <c r="B45" s="61" t="s">
        <v>780</v>
      </c>
      <c r="C45" s="61" t="s">
        <v>781</v>
      </c>
      <c r="D45" s="91">
        <v>1.4</v>
      </c>
    </row>
    <row r="46" spans="1:4" ht="15" x14ac:dyDescent="0.2">
      <c r="A46" s="286" t="s">
        <v>1538</v>
      </c>
      <c r="B46" s="61" t="s">
        <v>763</v>
      </c>
      <c r="C46" s="61" t="s">
        <v>764</v>
      </c>
      <c r="D46" s="91">
        <v>1.6</v>
      </c>
    </row>
    <row r="47" spans="1:4" ht="15" x14ac:dyDescent="0.2">
      <c r="A47" s="286" t="s">
        <v>1539</v>
      </c>
      <c r="B47" s="61" t="s">
        <v>784</v>
      </c>
      <c r="C47" s="62" t="s">
        <v>785</v>
      </c>
      <c r="D47" s="92">
        <v>1.7</v>
      </c>
    </row>
    <row r="48" spans="1:4" ht="25.5" x14ac:dyDescent="0.2">
      <c r="A48" s="286" t="s">
        <v>1539</v>
      </c>
      <c r="B48" s="61" t="s">
        <v>761</v>
      </c>
      <c r="C48" s="61" t="s">
        <v>762</v>
      </c>
      <c r="D48" s="92">
        <v>1.7</v>
      </c>
    </row>
  </sheetData>
  <customSheetViews>
    <customSheetView guid="{A751BF42-68F4-4BC0-A7EA-44F046D619A6}" showPageBreaks="1" view="pageBreakPreview" showRuler="0">
      <selection activeCell="B5" sqref="B5:D5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8">
    <mergeCell ref="A31:D31"/>
    <mergeCell ref="A34:D34"/>
    <mergeCell ref="A8:C8"/>
    <mergeCell ref="A9:C9"/>
    <mergeCell ref="A11:C11"/>
    <mergeCell ref="B16:C16"/>
    <mergeCell ref="A30:C30"/>
    <mergeCell ref="A29:C29"/>
    <mergeCell ref="A28:D28"/>
    <mergeCell ref="B22:C22"/>
    <mergeCell ref="A15:D15"/>
    <mergeCell ref="B19:C19"/>
    <mergeCell ref="B21:C21"/>
    <mergeCell ref="B20:C20"/>
    <mergeCell ref="B18:C18"/>
    <mergeCell ref="A10:C10"/>
    <mergeCell ref="A12:C12"/>
    <mergeCell ref="A2:D2"/>
    <mergeCell ref="A4:D4"/>
    <mergeCell ref="A5:C5"/>
    <mergeCell ref="A6:C6"/>
    <mergeCell ref="A7:C7"/>
    <mergeCell ref="A13:C13"/>
    <mergeCell ref="B23:C23"/>
    <mergeCell ref="B25:C25"/>
    <mergeCell ref="B26:C26"/>
    <mergeCell ref="B24:C24"/>
    <mergeCell ref="B17:C17"/>
  </mergeCells>
  <phoneticPr fontId="5" type="noConversion"/>
  <pageMargins left="0.74803149606299213" right="0.55118110236220474" top="0.59055118110236227" bottom="0.59055118110236227" header="0.51181102362204722" footer="0.51181102362204722"/>
  <pageSetup paperSize="9" scale="83" orientation="portrait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364"/>
  <sheetViews>
    <sheetView view="pageBreakPreview" zoomScale="98" zoomScaleNormal="100" zoomScaleSheetLayoutView="98" workbookViewId="0">
      <pane ySplit="3" topLeftCell="A257" activePane="bottomLeft" state="frozen"/>
      <selection pane="bottomLeft" activeCell="B270" sqref="B270"/>
    </sheetView>
  </sheetViews>
  <sheetFormatPr defaultColWidth="9.140625" defaultRowHeight="12.75" x14ac:dyDescent="0.2"/>
  <cols>
    <col min="1" max="1" width="6" style="8" customWidth="1"/>
    <col min="2" max="2" width="11.42578125" style="15" customWidth="1"/>
    <col min="3" max="3" width="64.7109375" style="131" customWidth="1"/>
    <col min="4" max="4" width="12.85546875" style="131" customWidth="1"/>
    <col min="5" max="5" width="14.42578125" style="132" customWidth="1"/>
    <col min="6" max="6" width="3" style="8" customWidth="1"/>
    <col min="7" max="7" width="11.85546875" style="8" hidden="1" customWidth="1"/>
    <col min="8" max="8" width="11.28515625" style="8" hidden="1" customWidth="1"/>
    <col min="9" max="16384" width="9.140625" style="8"/>
  </cols>
  <sheetData>
    <row r="1" spans="1:5" ht="45.75" customHeight="1" x14ac:dyDescent="0.2">
      <c r="A1" s="214"/>
      <c r="B1" s="535" t="s">
        <v>2584</v>
      </c>
      <c r="C1" s="535"/>
      <c r="D1" s="535"/>
      <c r="E1" s="535"/>
    </row>
    <row r="2" spans="1:5" ht="39" customHeight="1" x14ac:dyDescent="0.2">
      <c r="A2" s="428" t="s">
        <v>1871</v>
      </c>
      <c r="B2" s="428"/>
      <c r="C2" s="428"/>
      <c r="D2" s="428"/>
      <c r="E2" s="428"/>
    </row>
    <row r="3" spans="1:5" s="219" customFormat="1" ht="28.5" x14ac:dyDescent="0.2">
      <c r="A3" s="216" t="s">
        <v>885</v>
      </c>
      <c r="B3" s="217" t="s">
        <v>271</v>
      </c>
      <c r="C3" s="217" t="s">
        <v>156</v>
      </c>
      <c r="D3" s="217">
        <v>27300.19</v>
      </c>
      <c r="E3" s="218" t="s">
        <v>518</v>
      </c>
    </row>
    <row r="4" spans="1:5" ht="31.5" customHeight="1" x14ac:dyDescent="0.2">
      <c r="A4" s="201">
        <v>1</v>
      </c>
      <c r="B4" s="202" t="s">
        <v>1331</v>
      </c>
      <c r="C4" s="203" t="s">
        <v>375</v>
      </c>
      <c r="D4" s="202">
        <v>0.5</v>
      </c>
      <c r="E4" s="85">
        <f>D4*$D$3</f>
        <v>13650.1</v>
      </c>
    </row>
    <row r="5" spans="1:5" ht="15.75" customHeight="1" x14ac:dyDescent="0.2">
      <c r="A5" s="201">
        <v>2</v>
      </c>
      <c r="B5" s="202" t="s">
        <v>1332</v>
      </c>
      <c r="C5" s="203" t="s">
        <v>376</v>
      </c>
      <c r="D5" s="202">
        <v>0.93</v>
      </c>
      <c r="E5" s="85">
        <f t="shared" ref="E5:E68" si="0">D5*$D$3</f>
        <v>25389.18</v>
      </c>
    </row>
    <row r="6" spans="1:5" ht="15.75" customHeight="1" x14ac:dyDescent="0.2">
      <c r="A6" s="201">
        <v>3</v>
      </c>
      <c r="B6" s="202" t="s">
        <v>1333</v>
      </c>
      <c r="C6" s="203" t="s">
        <v>458</v>
      </c>
      <c r="D6" s="202">
        <v>0.28000000000000003</v>
      </c>
      <c r="E6" s="85">
        <f t="shared" si="0"/>
        <v>7644.05</v>
      </c>
    </row>
    <row r="7" spans="1:5" ht="15.75" customHeight="1" x14ac:dyDescent="0.2">
      <c r="A7" s="201">
        <v>4</v>
      </c>
      <c r="B7" s="202" t="s">
        <v>1334</v>
      </c>
      <c r="C7" s="203" t="s">
        <v>656</v>
      </c>
      <c r="D7" s="202">
        <v>0.98</v>
      </c>
      <c r="E7" s="85">
        <f t="shared" si="0"/>
        <v>26754.19</v>
      </c>
    </row>
    <row r="8" spans="1:5" ht="15.75" customHeight="1" x14ac:dyDescent="0.2">
      <c r="A8" s="201">
        <v>5</v>
      </c>
      <c r="B8" s="202" t="s">
        <v>1335</v>
      </c>
      <c r="C8" s="203" t="s">
        <v>377</v>
      </c>
      <c r="D8" s="202">
        <v>1.01</v>
      </c>
      <c r="E8" s="85">
        <f t="shared" si="0"/>
        <v>27573.19</v>
      </c>
    </row>
    <row r="9" spans="1:5" ht="15.75" customHeight="1" x14ac:dyDescent="0.2">
      <c r="A9" s="201">
        <v>6</v>
      </c>
      <c r="B9" s="202" t="s">
        <v>1336</v>
      </c>
      <c r="C9" s="203" t="s">
        <v>378</v>
      </c>
      <c r="D9" s="202">
        <v>0.74</v>
      </c>
      <c r="E9" s="85">
        <f t="shared" si="0"/>
        <v>20202.14</v>
      </c>
    </row>
    <row r="10" spans="1:5" ht="15.75" customHeight="1" x14ac:dyDescent="0.2">
      <c r="A10" s="201">
        <v>7</v>
      </c>
      <c r="B10" s="202" t="s">
        <v>1337</v>
      </c>
      <c r="C10" s="203" t="s">
        <v>669</v>
      </c>
      <c r="D10" s="202">
        <v>3.21</v>
      </c>
      <c r="E10" s="85">
        <f t="shared" si="0"/>
        <v>87633.61</v>
      </c>
    </row>
    <row r="11" spans="1:5" ht="15.75" customHeight="1" x14ac:dyDescent="0.2">
      <c r="A11" s="201">
        <v>8</v>
      </c>
      <c r="B11" s="202" t="s">
        <v>1338</v>
      </c>
      <c r="C11" s="203" t="s">
        <v>657</v>
      </c>
      <c r="D11" s="202">
        <v>0.71</v>
      </c>
      <c r="E11" s="85">
        <f t="shared" si="0"/>
        <v>19383.13</v>
      </c>
    </row>
    <row r="12" spans="1:5" ht="29.25" customHeight="1" x14ac:dyDescent="0.2">
      <c r="A12" s="201">
        <v>9</v>
      </c>
      <c r="B12" s="202" t="s">
        <v>1339</v>
      </c>
      <c r="C12" s="203" t="s">
        <v>1003</v>
      </c>
      <c r="D12" s="202">
        <v>0.89</v>
      </c>
      <c r="E12" s="85">
        <f t="shared" si="0"/>
        <v>24297.17</v>
      </c>
    </row>
    <row r="13" spans="1:5" ht="26.25" customHeight="1" x14ac:dyDescent="0.2">
      <c r="A13" s="201">
        <v>10</v>
      </c>
      <c r="B13" s="202" t="s">
        <v>1340</v>
      </c>
      <c r="C13" s="203" t="s">
        <v>457</v>
      </c>
      <c r="D13" s="202">
        <v>0.46</v>
      </c>
      <c r="E13" s="85">
        <f t="shared" si="0"/>
        <v>12558.09</v>
      </c>
    </row>
    <row r="14" spans="1:5" ht="15.75" customHeight="1" x14ac:dyDescent="0.2">
      <c r="A14" s="201">
        <v>11</v>
      </c>
      <c r="B14" s="202" t="s">
        <v>1341</v>
      </c>
      <c r="C14" s="203" t="s">
        <v>677</v>
      </c>
      <c r="D14" s="202">
        <v>0.39</v>
      </c>
      <c r="E14" s="85">
        <f t="shared" si="0"/>
        <v>10647.07</v>
      </c>
    </row>
    <row r="15" spans="1:5" ht="15.75" customHeight="1" x14ac:dyDescent="0.2">
      <c r="A15" s="201">
        <v>12</v>
      </c>
      <c r="B15" s="202" t="s">
        <v>1342</v>
      </c>
      <c r="C15" s="203" t="s">
        <v>678</v>
      </c>
      <c r="D15" s="202">
        <v>0.57999999999999996</v>
      </c>
      <c r="E15" s="85">
        <f t="shared" si="0"/>
        <v>15834.11</v>
      </c>
    </row>
    <row r="16" spans="1:5" ht="15.75" customHeight="1" x14ac:dyDescent="0.2">
      <c r="A16" s="201">
        <v>13</v>
      </c>
      <c r="B16" s="202" t="s">
        <v>1343</v>
      </c>
      <c r="C16" s="203" t="s">
        <v>679</v>
      </c>
      <c r="D16" s="202">
        <v>1.17</v>
      </c>
      <c r="E16" s="85">
        <f t="shared" si="0"/>
        <v>31941.22</v>
      </c>
    </row>
    <row r="17" spans="1:5" ht="15.75" customHeight="1" x14ac:dyDescent="0.2">
      <c r="A17" s="201">
        <v>14</v>
      </c>
      <c r="B17" s="202" t="s">
        <v>1344</v>
      </c>
      <c r="C17" s="203" t="s">
        <v>680</v>
      </c>
      <c r="D17" s="202">
        <v>2.2000000000000002</v>
      </c>
      <c r="E17" s="85">
        <f t="shared" si="0"/>
        <v>60060.42</v>
      </c>
    </row>
    <row r="18" spans="1:5" ht="15.75" customHeight="1" x14ac:dyDescent="0.2">
      <c r="A18" s="201">
        <v>15</v>
      </c>
      <c r="B18" s="202" t="s">
        <v>1345</v>
      </c>
      <c r="C18" s="203" t="s">
        <v>670</v>
      </c>
      <c r="D18" s="202">
        <v>4.5199999999999996</v>
      </c>
      <c r="E18" s="85">
        <f t="shared" si="0"/>
        <v>123396.86</v>
      </c>
    </row>
    <row r="19" spans="1:5" ht="15.75" customHeight="1" x14ac:dyDescent="0.2">
      <c r="A19" s="201">
        <v>16</v>
      </c>
      <c r="B19" s="202" t="s">
        <v>1346</v>
      </c>
      <c r="C19" s="203" t="s">
        <v>671</v>
      </c>
      <c r="D19" s="202">
        <v>0.27</v>
      </c>
      <c r="E19" s="85">
        <f t="shared" si="0"/>
        <v>7371.05</v>
      </c>
    </row>
    <row r="20" spans="1:5" ht="15.75" customHeight="1" x14ac:dyDescent="0.2">
      <c r="A20" s="201">
        <v>17</v>
      </c>
      <c r="B20" s="202" t="s">
        <v>1347</v>
      </c>
      <c r="C20" s="203" t="s">
        <v>459</v>
      </c>
      <c r="D20" s="202">
        <v>0.89</v>
      </c>
      <c r="E20" s="85">
        <f t="shared" si="0"/>
        <v>24297.17</v>
      </c>
    </row>
    <row r="21" spans="1:5" ht="15.75" customHeight="1" x14ac:dyDescent="0.2">
      <c r="A21" s="201">
        <v>18</v>
      </c>
      <c r="B21" s="202" t="s">
        <v>1348</v>
      </c>
      <c r="C21" s="203" t="s">
        <v>681</v>
      </c>
      <c r="D21" s="202">
        <v>2.0099999999999998</v>
      </c>
      <c r="E21" s="85">
        <f t="shared" si="0"/>
        <v>54873.38</v>
      </c>
    </row>
    <row r="22" spans="1:5" ht="15.75" customHeight="1" x14ac:dyDescent="0.2">
      <c r="A22" s="201">
        <v>19</v>
      </c>
      <c r="B22" s="202" t="s">
        <v>1349</v>
      </c>
      <c r="C22" s="203" t="s">
        <v>787</v>
      </c>
      <c r="D22" s="202">
        <v>0.86</v>
      </c>
      <c r="E22" s="85">
        <f t="shared" si="0"/>
        <v>23478.16</v>
      </c>
    </row>
    <row r="23" spans="1:5" ht="15.75" customHeight="1" x14ac:dyDescent="0.2">
      <c r="A23" s="201">
        <v>20</v>
      </c>
      <c r="B23" s="202" t="s">
        <v>1350</v>
      </c>
      <c r="C23" s="203" t="s">
        <v>788</v>
      </c>
      <c r="D23" s="202">
        <v>1.21</v>
      </c>
      <c r="E23" s="85">
        <f t="shared" si="0"/>
        <v>33033.230000000003</v>
      </c>
    </row>
    <row r="24" spans="1:5" ht="15" x14ac:dyDescent="0.2">
      <c r="A24" s="201">
        <v>21</v>
      </c>
      <c r="B24" s="202" t="s">
        <v>1351</v>
      </c>
      <c r="C24" s="203" t="s">
        <v>672</v>
      </c>
      <c r="D24" s="202">
        <v>0.87</v>
      </c>
      <c r="E24" s="85">
        <f t="shared" si="0"/>
        <v>23751.17</v>
      </c>
    </row>
    <row r="25" spans="1:5" ht="15" x14ac:dyDescent="0.2">
      <c r="A25" s="201">
        <v>22</v>
      </c>
      <c r="B25" s="202" t="s">
        <v>1352</v>
      </c>
      <c r="C25" s="203" t="s">
        <v>1004</v>
      </c>
      <c r="D25" s="204">
        <v>4.1900000000000004</v>
      </c>
      <c r="E25" s="85">
        <f t="shared" si="0"/>
        <v>114387.8</v>
      </c>
    </row>
    <row r="26" spans="1:5" ht="15" x14ac:dyDescent="0.2">
      <c r="A26" s="201">
        <v>23</v>
      </c>
      <c r="B26" s="202" t="s">
        <v>1353</v>
      </c>
      <c r="C26" s="203" t="s">
        <v>908</v>
      </c>
      <c r="D26" s="202">
        <v>0.94</v>
      </c>
      <c r="E26" s="85">
        <f t="shared" si="0"/>
        <v>25662.18</v>
      </c>
    </row>
    <row r="27" spans="1:5" ht="15" x14ac:dyDescent="0.2">
      <c r="A27" s="201">
        <v>24</v>
      </c>
      <c r="B27" s="202" t="s">
        <v>1354</v>
      </c>
      <c r="C27" s="203" t="s">
        <v>909</v>
      </c>
      <c r="D27" s="202">
        <v>5.32</v>
      </c>
      <c r="E27" s="85">
        <f t="shared" si="0"/>
        <v>145237.01</v>
      </c>
    </row>
    <row r="28" spans="1:5" ht="15" x14ac:dyDescent="0.2">
      <c r="A28" s="201">
        <v>25</v>
      </c>
      <c r="B28" s="202" t="s">
        <v>1355</v>
      </c>
      <c r="C28" s="203" t="s">
        <v>441</v>
      </c>
      <c r="D28" s="202">
        <v>4.5</v>
      </c>
      <c r="E28" s="85">
        <f t="shared" si="0"/>
        <v>122850.86</v>
      </c>
    </row>
    <row r="29" spans="1:5" ht="15" x14ac:dyDescent="0.2">
      <c r="A29" s="201">
        <v>26</v>
      </c>
      <c r="B29" s="202" t="s">
        <v>1356</v>
      </c>
      <c r="C29" s="203" t="s">
        <v>1005</v>
      </c>
      <c r="D29" s="202">
        <v>1.0900000000000001</v>
      </c>
      <c r="E29" s="85">
        <f t="shared" si="0"/>
        <v>29757.21</v>
      </c>
    </row>
    <row r="30" spans="1:5" ht="15" x14ac:dyDescent="0.2">
      <c r="A30" s="201">
        <v>27</v>
      </c>
      <c r="B30" s="202" t="s">
        <v>1357</v>
      </c>
      <c r="C30" s="203" t="s">
        <v>1006</v>
      </c>
      <c r="D30" s="204">
        <v>4.51</v>
      </c>
      <c r="E30" s="85">
        <f t="shared" si="0"/>
        <v>123123.86</v>
      </c>
    </row>
    <row r="31" spans="1:5" ht="15" x14ac:dyDescent="0.2">
      <c r="A31" s="201">
        <v>28</v>
      </c>
      <c r="B31" s="204" t="s">
        <v>1358</v>
      </c>
      <c r="C31" s="203" t="s">
        <v>454</v>
      </c>
      <c r="D31" s="204">
        <v>4.2699999999999996</v>
      </c>
      <c r="E31" s="85">
        <f t="shared" si="0"/>
        <v>116571.81</v>
      </c>
    </row>
    <row r="32" spans="1:5" ht="30" x14ac:dyDescent="0.2">
      <c r="A32" s="201">
        <v>29</v>
      </c>
      <c r="B32" s="202" t="s">
        <v>1359</v>
      </c>
      <c r="C32" s="203" t="s">
        <v>455</v>
      </c>
      <c r="D32" s="202">
        <v>3.46</v>
      </c>
      <c r="E32" s="85">
        <f t="shared" si="0"/>
        <v>94458.66</v>
      </c>
    </row>
    <row r="33" spans="1:5" ht="30" x14ac:dyDescent="0.2">
      <c r="A33" s="201">
        <v>30</v>
      </c>
      <c r="B33" s="202" t="s">
        <v>1360</v>
      </c>
      <c r="C33" s="203" t="s">
        <v>1026</v>
      </c>
      <c r="D33" s="202">
        <v>2.0499999999999998</v>
      </c>
      <c r="E33" s="85">
        <f t="shared" si="0"/>
        <v>55965.39</v>
      </c>
    </row>
    <row r="34" spans="1:5" ht="45" x14ac:dyDescent="0.2">
      <c r="A34" s="201">
        <v>31</v>
      </c>
      <c r="B34" s="202" t="s">
        <v>1361</v>
      </c>
      <c r="C34" s="203" t="s">
        <v>1027</v>
      </c>
      <c r="D34" s="202">
        <v>7.92</v>
      </c>
      <c r="E34" s="85">
        <f t="shared" si="0"/>
        <v>216217.5</v>
      </c>
    </row>
    <row r="35" spans="1:5" ht="15" x14ac:dyDescent="0.2">
      <c r="A35" s="201">
        <v>32</v>
      </c>
      <c r="B35" s="202" t="s">
        <v>1362</v>
      </c>
      <c r="C35" s="203" t="s">
        <v>275</v>
      </c>
      <c r="D35" s="202">
        <v>7.82</v>
      </c>
      <c r="E35" s="85">
        <f>D35*$D$3</f>
        <v>213487.49</v>
      </c>
    </row>
    <row r="36" spans="1:5" ht="30" x14ac:dyDescent="0.2">
      <c r="A36" s="201">
        <v>33</v>
      </c>
      <c r="B36" s="202" t="s">
        <v>1363</v>
      </c>
      <c r="C36" s="203" t="s">
        <v>276</v>
      </c>
      <c r="D36" s="202">
        <v>5.68</v>
      </c>
      <c r="E36" s="85">
        <f>D36*$D$3</f>
        <v>155065.07999999999</v>
      </c>
    </row>
    <row r="37" spans="1:5" ht="15" x14ac:dyDescent="0.2">
      <c r="A37" s="201">
        <v>34</v>
      </c>
      <c r="B37" s="202" t="s">
        <v>1364</v>
      </c>
      <c r="C37" s="203" t="s">
        <v>395</v>
      </c>
      <c r="D37" s="202">
        <v>1.72</v>
      </c>
      <c r="E37" s="85">
        <f t="shared" si="0"/>
        <v>46956.33</v>
      </c>
    </row>
    <row r="38" spans="1:5" ht="15" x14ac:dyDescent="0.2">
      <c r="A38" s="201">
        <v>35</v>
      </c>
      <c r="B38" s="204" t="s">
        <v>1365</v>
      </c>
      <c r="C38" s="203" t="s">
        <v>273</v>
      </c>
      <c r="D38" s="204">
        <v>0.74</v>
      </c>
      <c r="E38" s="85">
        <f t="shared" si="0"/>
        <v>20202.14</v>
      </c>
    </row>
    <row r="39" spans="1:5" ht="15" x14ac:dyDescent="0.2">
      <c r="A39" s="201">
        <v>36</v>
      </c>
      <c r="B39" s="202" t="s">
        <v>1366</v>
      </c>
      <c r="C39" s="203" t="s">
        <v>274</v>
      </c>
      <c r="D39" s="202">
        <v>0.36</v>
      </c>
      <c r="E39" s="85">
        <f t="shared" si="0"/>
        <v>9828.07</v>
      </c>
    </row>
    <row r="40" spans="1:5" ht="15" x14ac:dyDescent="0.2">
      <c r="A40" s="201">
        <v>37</v>
      </c>
      <c r="B40" s="202" t="s">
        <v>1367</v>
      </c>
      <c r="C40" s="203" t="s">
        <v>186</v>
      </c>
      <c r="D40" s="202">
        <v>1.84</v>
      </c>
      <c r="E40" s="85">
        <f t="shared" si="0"/>
        <v>50232.35</v>
      </c>
    </row>
    <row r="41" spans="1:5" ht="45" x14ac:dyDescent="0.2">
      <c r="A41" s="201">
        <v>38</v>
      </c>
      <c r="B41" s="202" t="s">
        <v>1368</v>
      </c>
      <c r="C41" s="203" t="s">
        <v>277</v>
      </c>
      <c r="D41" s="202">
        <v>4.37</v>
      </c>
      <c r="E41" s="85">
        <f t="shared" si="0"/>
        <v>119301.83</v>
      </c>
    </row>
    <row r="42" spans="1:5" ht="15" x14ac:dyDescent="0.2">
      <c r="A42" s="201">
        <v>39</v>
      </c>
      <c r="B42" s="202" t="s">
        <v>1369</v>
      </c>
      <c r="C42" s="203" t="s">
        <v>278</v>
      </c>
      <c r="D42" s="202">
        <v>0.97</v>
      </c>
      <c r="E42" s="85">
        <f t="shared" si="0"/>
        <v>26481.18</v>
      </c>
    </row>
    <row r="43" spans="1:5" ht="15" x14ac:dyDescent="0.2">
      <c r="A43" s="201">
        <v>40</v>
      </c>
      <c r="B43" s="202" t="s">
        <v>1370</v>
      </c>
      <c r="C43" s="203" t="s">
        <v>279</v>
      </c>
      <c r="D43" s="202">
        <v>1.1100000000000001</v>
      </c>
      <c r="E43" s="85">
        <f t="shared" si="0"/>
        <v>30303.21</v>
      </c>
    </row>
    <row r="44" spans="1:5" ht="15" x14ac:dyDescent="0.2">
      <c r="A44" s="201">
        <v>41</v>
      </c>
      <c r="B44" s="202" t="s">
        <v>1371</v>
      </c>
      <c r="C44" s="203" t="s">
        <v>280</v>
      </c>
      <c r="D44" s="202">
        <v>1.97</v>
      </c>
      <c r="E44" s="85">
        <f t="shared" si="0"/>
        <v>53781.37</v>
      </c>
    </row>
    <row r="45" spans="1:5" ht="15" x14ac:dyDescent="0.2">
      <c r="A45" s="201">
        <v>42</v>
      </c>
      <c r="B45" s="202" t="s">
        <v>1372</v>
      </c>
      <c r="C45" s="203" t="s">
        <v>281</v>
      </c>
      <c r="D45" s="202">
        <v>2.78</v>
      </c>
      <c r="E45" s="85">
        <f t="shared" si="0"/>
        <v>75894.53</v>
      </c>
    </row>
    <row r="46" spans="1:5" ht="15" x14ac:dyDescent="0.2">
      <c r="A46" s="201">
        <v>43</v>
      </c>
      <c r="B46" s="202" t="s">
        <v>1373</v>
      </c>
      <c r="C46" s="203" t="s">
        <v>910</v>
      </c>
      <c r="D46" s="202">
        <v>1.1499999999999999</v>
      </c>
      <c r="E46" s="85">
        <f t="shared" si="0"/>
        <v>31395.22</v>
      </c>
    </row>
    <row r="47" spans="1:5" ht="15" x14ac:dyDescent="0.2">
      <c r="A47" s="201">
        <v>44</v>
      </c>
      <c r="B47" s="202" t="s">
        <v>1374</v>
      </c>
      <c r="C47" s="203" t="s">
        <v>911</v>
      </c>
      <c r="D47" s="202">
        <v>1.22</v>
      </c>
      <c r="E47" s="85">
        <f t="shared" si="0"/>
        <v>33306.230000000003</v>
      </c>
    </row>
    <row r="48" spans="1:5" ht="15" x14ac:dyDescent="0.2">
      <c r="A48" s="201">
        <v>45</v>
      </c>
      <c r="B48" s="204" t="s">
        <v>1375</v>
      </c>
      <c r="C48" s="203" t="s">
        <v>912</v>
      </c>
      <c r="D48" s="204">
        <v>1.78</v>
      </c>
      <c r="E48" s="85">
        <f t="shared" si="0"/>
        <v>48594.34</v>
      </c>
    </row>
    <row r="49" spans="1:5" ht="15" x14ac:dyDescent="0.2">
      <c r="A49" s="201">
        <v>46</v>
      </c>
      <c r="B49" s="202" t="s">
        <v>1376</v>
      </c>
      <c r="C49" s="203" t="s">
        <v>913</v>
      </c>
      <c r="D49" s="202">
        <v>2.23</v>
      </c>
      <c r="E49" s="85">
        <f t="shared" si="0"/>
        <v>60879.42</v>
      </c>
    </row>
    <row r="50" spans="1:5" ht="15" x14ac:dyDescent="0.2">
      <c r="A50" s="201">
        <v>47</v>
      </c>
      <c r="B50" s="202" t="s">
        <v>1377</v>
      </c>
      <c r="C50" s="203" t="s">
        <v>282</v>
      </c>
      <c r="D50" s="202">
        <v>2.36</v>
      </c>
      <c r="E50" s="85">
        <f t="shared" si="0"/>
        <v>64428.45</v>
      </c>
    </row>
    <row r="51" spans="1:5" ht="15" x14ac:dyDescent="0.2">
      <c r="A51" s="201">
        <v>48</v>
      </c>
      <c r="B51" s="202" t="s">
        <v>1378</v>
      </c>
      <c r="C51" s="203" t="s">
        <v>283</v>
      </c>
      <c r="D51" s="202">
        <v>4.28</v>
      </c>
      <c r="E51" s="85">
        <f t="shared" si="0"/>
        <v>116844.81</v>
      </c>
    </row>
    <row r="52" spans="1:5" ht="15" x14ac:dyDescent="0.2">
      <c r="A52" s="201">
        <v>49</v>
      </c>
      <c r="B52" s="202" t="s">
        <v>1379</v>
      </c>
      <c r="C52" s="203" t="s">
        <v>914</v>
      </c>
      <c r="D52" s="202">
        <v>2.95</v>
      </c>
      <c r="E52" s="85">
        <f t="shared" si="0"/>
        <v>80535.56</v>
      </c>
    </row>
    <row r="53" spans="1:5" ht="15" x14ac:dyDescent="0.2">
      <c r="A53" s="201">
        <v>50</v>
      </c>
      <c r="B53" s="202" t="s">
        <v>1380</v>
      </c>
      <c r="C53" s="203" t="s">
        <v>915</v>
      </c>
      <c r="D53" s="202">
        <v>5.33</v>
      </c>
      <c r="E53" s="85">
        <f t="shared" si="0"/>
        <v>145510.01</v>
      </c>
    </row>
    <row r="54" spans="1:5" ht="15" x14ac:dyDescent="0.2">
      <c r="A54" s="201">
        <v>51</v>
      </c>
      <c r="B54" s="202" t="s">
        <v>1381</v>
      </c>
      <c r="C54" s="203" t="s">
        <v>916</v>
      </c>
      <c r="D54" s="202">
        <v>0.77</v>
      </c>
      <c r="E54" s="85">
        <f t="shared" si="0"/>
        <v>21021.15</v>
      </c>
    </row>
    <row r="55" spans="1:5" ht="15" x14ac:dyDescent="0.2">
      <c r="A55" s="201">
        <v>52</v>
      </c>
      <c r="B55" s="204" t="s">
        <v>1382</v>
      </c>
      <c r="C55" s="203" t="s">
        <v>1007</v>
      </c>
      <c r="D55" s="204">
        <v>0.97</v>
      </c>
      <c r="E55" s="85">
        <f t="shared" si="0"/>
        <v>26481.18</v>
      </c>
    </row>
    <row r="56" spans="1:5" ht="15" x14ac:dyDescent="0.2">
      <c r="A56" s="201">
        <v>53</v>
      </c>
      <c r="B56" s="202" t="s">
        <v>1383</v>
      </c>
      <c r="C56" s="203" t="s">
        <v>494</v>
      </c>
      <c r="D56" s="202">
        <v>0.88</v>
      </c>
      <c r="E56" s="85">
        <f t="shared" si="0"/>
        <v>24024.17</v>
      </c>
    </row>
    <row r="57" spans="1:5" ht="15" x14ac:dyDescent="0.2">
      <c r="A57" s="201">
        <v>54</v>
      </c>
      <c r="B57" s="202" t="s">
        <v>1384</v>
      </c>
      <c r="C57" s="203" t="s">
        <v>495</v>
      </c>
      <c r="D57" s="202">
        <v>1.05</v>
      </c>
      <c r="E57" s="85">
        <f t="shared" si="0"/>
        <v>28665.200000000001</v>
      </c>
    </row>
    <row r="58" spans="1:5" ht="15" x14ac:dyDescent="0.2">
      <c r="A58" s="201">
        <v>55</v>
      </c>
      <c r="B58" s="202" t="s">
        <v>1385</v>
      </c>
      <c r="C58" s="203" t="s">
        <v>496</v>
      </c>
      <c r="D58" s="202">
        <v>1.25</v>
      </c>
      <c r="E58" s="85">
        <f t="shared" si="0"/>
        <v>34125.24</v>
      </c>
    </row>
    <row r="59" spans="1:5" ht="15" x14ac:dyDescent="0.2">
      <c r="A59" s="201">
        <v>56</v>
      </c>
      <c r="B59" s="204" t="s">
        <v>1386</v>
      </c>
      <c r="C59" s="203" t="s">
        <v>103</v>
      </c>
      <c r="D59" s="204">
        <v>1.51</v>
      </c>
      <c r="E59" s="85">
        <f t="shared" si="0"/>
        <v>41223.29</v>
      </c>
    </row>
    <row r="60" spans="1:5" ht="15" x14ac:dyDescent="0.2">
      <c r="A60" s="201">
        <v>57</v>
      </c>
      <c r="B60" s="202" t="s">
        <v>1387</v>
      </c>
      <c r="C60" s="203" t="s">
        <v>497</v>
      </c>
      <c r="D60" s="202">
        <v>2.2599999999999998</v>
      </c>
      <c r="E60" s="85">
        <f t="shared" si="0"/>
        <v>61698.43</v>
      </c>
    </row>
    <row r="61" spans="1:5" ht="15" x14ac:dyDescent="0.2">
      <c r="A61" s="201">
        <v>58</v>
      </c>
      <c r="B61" s="202" t="s">
        <v>1388</v>
      </c>
      <c r="C61" s="203" t="s">
        <v>917</v>
      </c>
      <c r="D61" s="202">
        <v>1.38</v>
      </c>
      <c r="E61" s="85">
        <f t="shared" si="0"/>
        <v>37674.26</v>
      </c>
    </row>
    <row r="62" spans="1:5" ht="15" x14ac:dyDescent="0.2">
      <c r="A62" s="201">
        <v>59</v>
      </c>
      <c r="B62" s="202" t="s">
        <v>1389</v>
      </c>
      <c r="C62" s="203" t="s">
        <v>918</v>
      </c>
      <c r="D62" s="202">
        <v>2.82</v>
      </c>
      <c r="E62" s="85">
        <f t="shared" si="0"/>
        <v>76986.539999999994</v>
      </c>
    </row>
    <row r="63" spans="1:5" ht="15" x14ac:dyDescent="0.2">
      <c r="A63" s="201">
        <v>60</v>
      </c>
      <c r="B63" s="202" t="s">
        <v>1390</v>
      </c>
      <c r="C63" s="203" t="s">
        <v>122</v>
      </c>
      <c r="D63" s="202">
        <v>0.57999999999999996</v>
      </c>
      <c r="E63" s="85">
        <f t="shared" si="0"/>
        <v>15834.11</v>
      </c>
    </row>
    <row r="64" spans="1:5" ht="15" x14ac:dyDescent="0.2">
      <c r="A64" s="201">
        <v>61</v>
      </c>
      <c r="B64" s="202" t="s">
        <v>1391</v>
      </c>
      <c r="C64" s="203" t="s">
        <v>123</v>
      </c>
      <c r="D64" s="202">
        <v>0.62</v>
      </c>
      <c r="E64" s="85">
        <f t="shared" si="0"/>
        <v>16926.12</v>
      </c>
    </row>
    <row r="65" spans="1:5" ht="15" x14ac:dyDescent="0.2">
      <c r="A65" s="201">
        <v>62</v>
      </c>
      <c r="B65" s="202" t="s">
        <v>1392</v>
      </c>
      <c r="C65" s="203" t="s">
        <v>498</v>
      </c>
      <c r="D65" s="204">
        <v>1.4</v>
      </c>
      <c r="E65" s="85">
        <f t="shared" si="0"/>
        <v>38220.269999999997</v>
      </c>
    </row>
    <row r="66" spans="1:5" ht="15" x14ac:dyDescent="0.2">
      <c r="A66" s="201">
        <v>63</v>
      </c>
      <c r="B66" s="202" t="s">
        <v>1393</v>
      </c>
      <c r="C66" s="203" t="s">
        <v>124</v>
      </c>
      <c r="D66" s="202">
        <v>1.27</v>
      </c>
      <c r="E66" s="85">
        <f t="shared" si="0"/>
        <v>34671.24</v>
      </c>
    </row>
    <row r="67" spans="1:5" ht="15" x14ac:dyDescent="0.2">
      <c r="A67" s="201">
        <v>64</v>
      </c>
      <c r="B67" s="202" t="s">
        <v>1394</v>
      </c>
      <c r="C67" s="203" t="s">
        <v>125</v>
      </c>
      <c r="D67" s="202">
        <v>3.12</v>
      </c>
      <c r="E67" s="85">
        <f t="shared" si="0"/>
        <v>85176.59</v>
      </c>
    </row>
    <row r="68" spans="1:5" ht="15.75" customHeight="1" x14ac:dyDescent="0.2">
      <c r="A68" s="201">
        <v>65</v>
      </c>
      <c r="B68" s="202" t="s">
        <v>1395</v>
      </c>
      <c r="C68" s="203" t="s">
        <v>126</v>
      </c>
      <c r="D68" s="202">
        <v>4.51</v>
      </c>
      <c r="E68" s="85">
        <f t="shared" si="0"/>
        <v>123123.86</v>
      </c>
    </row>
    <row r="69" spans="1:5" ht="15" x14ac:dyDescent="0.2">
      <c r="A69" s="201">
        <v>66</v>
      </c>
      <c r="B69" s="202" t="s">
        <v>1396</v>
      </c>
      <c r="C69" s="203" t="s">
        <v>1008</v>
      </c>
      <c r="D69" s="202">
        <v>7.2</v>
      </c>
      <c r="E69" s="85">
        <f t="shared" ref="E69:E132" si="1">D69*$D$3</f>
        <v>196561.37</v>
      </c>
    </row>
    <row r="70" spans="1:5" ht="15" x14ac:dyDescent="0.2">
      <c r="A70" s="201">
        <v>67</v>
      </c>
      <c r="B70" s="202" t="s">
        <v>1397</v>
      </c>
      <c r="C70" s="203" t="s">
        <v>127</v>
      </c>
      <c r="D70" s="202">
        <v>1.18</v>
      </c>
      <c r="E70" s="85">
        <f t="shared" si="1"/>
        <v>32214.22</v>
      </c>
    </row>
    <row r="71" spans="1:5" ht="15" x14ac:dyDescent="0.2">
      <c r="A71" s="201">
        <v>68</v>
      </c>
      <c r="B71" s="202" t="s">
        <v>1398</v>
      </c>
      <c r="C71" s="203" t="s">
        <v>128</v>
      </c>
      <c r="D71" s="202">
        <v>0.98</v>
      </c>
      <c r="E71" s="85">
        <f t="shared" si="1"/>
        <v>26754.19</v>
      </c>
    </row>
    <row r="72" spans="1:5" ht="30" x14ac:dyDescent="0.2">
      <c r="A72" s="201">
        <v>69</v>
      </c>
      <c r="B72" s="202" t="s">
        <v>1399</v>
      </c>
      <c r="C72" s="203" t="s">
        <v>789</v>
      </c>
      <c r="D72" s="202">
        <v>0.35</v>
      </c>
      <c r="E72" s="85">
        <f t="shared" si="1"/>
        <v>9555.07</v>
      </c>
    </row>
    <row r="73" spans="1:5" ht="15" x14ac:dyDescent="0.2">
      <c r="A73" s="201">
        <v>70</v>
      </c>
      <c r="B73" s="204" t="s">
        <v>1400</v>
      </c>
      <c r="C73" s="203" t="s">
        <v>500</v>
      </c>
      <c r="D73" s="204">
        <v>0.5</v>
      </c>
      <c r="E73" s="85">
        <f t="shared" si="1"/>
        <v>13650.1</v>
      </c>
    </row>
    <row r="74" spans="1:5" ht="15" x14ac:dyDescent="0.2">
      <c r="A74" s="201">
        <v>71</v>
      </c>
      <c r="B74" s="202" t="s">
        <v>1401</v>
      </c>
      <c r="C74" s="203" t="s">
        <v>790</v>
      </c>
      <c r="D74" s="202">
        <v>1</v>
      </c>
      <c r="E74" s="85">
        <f t="shared" si="1"/>
        <v>27300.19</v>
      </c>
    </row>
    <row r="75" spans="1:5" ht="15" x14ac:dyDescent="0.2">
      <c r="A75" s="201">
        <v>72</v>
      </c>
      <c r="B75" s="202" t="s">
        <v>1402</v>
      </c>
      <c r="C75" s="203" t="s">
        <v>1403</v>
      </c>
      <c r="D75" s="202">
        <v>4.4000000000000004</v>
      </c>
      <c r="E75" s="85">
        <f t="shared" si="1"/>
        <v>120120.84</v>
      </c>
    </row>
    <row r="76" spans="1:5" ht="15" x14ac:dyDescent="0.2">
      <c r="A76" s="201">
        <v>73</v>
      </c>
      <c r="B76" s="202" t="s">
        <v>1404</v>
      </c>
      <c r="C76" s="203" t="s">
        <v>501</v>
      </c>
      <c r="D76" s="202">
        <v>2.2999999999999998</v>
      </c>
      <c r="E76" s="85">
        <f t="shared" si="1"/>
        <v>62790.44</v>
      </c>
    </row>
    <row r="77" spans="1:5" ht="30" x14ac:dyDescent="0.2">
      <c r="A77" s="201">
        <v>74</v>
      </c>
      <c r="B77" s="202" t="s">
        <v>1405</v>
      </c>
      <c r="C77" s="203" t="s">
        <v>919</v>
      </c>
      <c r="D77" s="202">
        <v>1.42</v>
      </c>
      <c r="E77" s="85">
        <f t="shared" si="1"/>
        <v>38766.269999999997</v>
      </c>
    </row>
    <row r="78" spans="1:5" ht="30" x14ac:dyDescent="0.2">
      <c r="A78" s="201">
        <v>75</v>
      </c>
      <c r="B78" s="202" t="s">
        <v>1406</v>
      </c>
      <c r="C78" s="203" t="s">
        <v>920</v>
      </c>
      <c r="D78" s="202">
        <v>2.81</v>
      </c>
      <c r="E78" s="85">
        <f t="shared" si="1"/>
        <v>76713.53</v>
      </c>
    </row>
    <row r="79" spans="1:5" ht="30" x14ac:dyDescent="0.2">
      <c r="A79" s="201">
        <v>76</v>
      </c>
      <c r="B79" s="202" t="s">
        <v>1407</v>
      </c>
      <c r="C79" s="203" t="s">
        <v>1009</v>
      </c>
      <c r="D79" s="202">
        <v>3.48</v>
      </c>
      <c r="E79" s="85">
        <f t="shared" si="1"/>
        <v>95004.66</v>
      </c>
    </row>
    <row r="80" spans="1:5" ht="15" x14ac:dyDescent="0.2">
      <c r="A80" s="201">
        <v>77</v>
      </c>
      <c r="B80" s="204" t="s">
        <v>1408</v>
      </c>
      <c r="C80" s="203" t="s">
        <v>921</v>
      </c>
      <c r="D80" s="204">
        <v>1.1200000000000001</v>
      </c>
      <c r="E80" s="85">
        <f t="shared" si="1"/>
        <v>30576.21</v>
      </c>
    </row>
    <row r="81" spans="1:5" ht="15" x14ac:dyDescent="0.2">
      <c r="A81" s="201">
        <v>78</v>
      </c>
      <c r="B81" s="202" t="s">
        <v>1409</v>
      </c>
      <c r="C81" s="203" t="s">
        <v>922</v>
      </c>
      <c r="D81" s="202">
        <v>2.0099999999999998</v>
      </c>
      <c r="E81" s="85">
        <f t="shared" si="1"/>
        <v>54873.38</v>
      </c>
    </row>
    <row r="82" spans="1:5" ht="15" x14ac:dyDescent="0.2">
      <c r="A82" s="201">
        <v>79</v>
      </c>
      <c r="B82" s="202" t="s">
        <v>1410</v>
      </c>
      <c r="C82" s="203" t="s">
        <v>923</v>
      </c>
      <c r="D82" s="202">
        <v>1.42</v>
      </c>
      <c r="E82" s="85">
        <f t="shared" si="1"/>
        <v>38766.269999999997</v>
      </c>
    </row>
    <row r="83" spans="1:5" ht="15" x14ac:dyDescent="0.2">
      <c r="A83" s="201">
        <v>80</v>
      </c>
      <c r="B83" s="202" t="s">
        <v>1411</v>
      </c>
      <c r="C83" s="203" t="s">
        <v>924</v>
      </c>
      <c r="D83" s="202">
        <v>2.38</v>
      </c>
      <c r="E83" s="85">
        <f t="shared" si="1"/>
        <v>64974.45</v>
      </c>
    </row>
    <row r="84" spans="1:5" ht="15" x14ac:dyDescent="0.2">
      <c r="A84" s="201">
        <v>81</v>
      </c>
      <c r="B84" s="202" t="s">
        <v>1412</v>
      </c>
      <c r="C84" s="203" t="s">
        <v>386</v>
      </c>
      <c r="D84" s="202">
        <v>0.84</v>
      </c>
      <c r="E84" s="85">
        <f t="shared" si="1"/>
        <v>22932.16</v>
      </c>
    </row>
    <row r="85" spans="1:5" ht="15" x14ac:dyDescent="0.2">
      <c r="A85" s="201">
        <v>82</v>
      </c>
      <c r="B85" s="202" t="s">
        <v>1413</v>
      </c>
      <c r="C85" s="203" t="s">
        <v>387</v>
      </c>
      <c r="D85" s="202">
        <v>1.74</v>
      </c>
      <c r="E85" s="85">
        <f t="shared" si="1"/>
        <v>47502.33</v>
      </c>
    </row>
    <row r="86" spans="1:5" ht="15" x14ac:dyDescent="0.2">
      <c r="A86" s="201">
        <v>83</v>
      </c>
      <c r="B86" s="202" t="s">
        <v>1414</v>
      </c>
      <c r="C86" s="203" t="s">
        <v>388</v>
      </c>
      <c r="D86" s="202">
        <v>2.4900000000000002</v>
      </c>
      <c r="E86" s="85">
        <f t="shared" si="1"/>
        <v>67977.47</v>
      </c>
    </row>
    <row r="87" spans="1:5" ht="15" x14ac:dyDescent="0.2">
      <c r="A87" s="201">
        <v>84</v>
      </c>
      <c r="B87" s="202" t="s">
        <v>1415</v>
      </c>
      <c r="C87" s="203" t="s">
        <v>433</v>
      </c>
      <c r="D87" s="202">
        <v>0.98</v>
      </c>
      <c r="E87" s="85">
        <f t="shared" si="1"/>
        <v>26754.19</v>
      </c>
    </row>
    <row r="88" spans="1:5" ht="15" x14ac:dyDescent="0.2">
      <c r="A88" s="201">
        <v>85</v>
      </c>
      <c r="B88" s="202" t="s">
        <v>1416</v>
      </c>
      <c r="C88" s="203" t="s">
        <v>434</v>
      </c>
      <c r="D88" s="202">
        <v>1.55</v>
      </c>
      <c r="E88" s="85">
        <f t="shared" si="1"/>
        <v>42315.29</v>
      </c>
    </row>
    <row r="89" spans="1:5" ht="15" x14ac:dyDescent="0.2">
      <c r="A89" s="201">
        <v>86</v>
      </c>
      <c r="B89" s="202" t="s">
        <v>1417</v>
      </c>
      <c r="C89" s="203" t="s">
        <v>389</v>
      </c>
      <c r="D89" s="202">
        <v>0.84</v>
      </c>
      <c r="E89" s="85">
        <f t="shared" si="1"/>
        <v>22932.16</v>
      </c>
    </row>
    <row r="90" spans="1:5" ht="15" x14ac:dyDescent="0.2">
      <c r="A90" s="201">
        <v>87</v>
      </c>
      <c r="B90" s="202" t="s">
        <v>1418</v>
      </c>
      <c r="C90" s="203" t="s">
        <v>390</v>
      </c>
      <c r="D90" s="202">
        <v>1.33</v>
      </c>
      <c r="E90" s="85">
        <f t="shared" si="1"/>
        <v>36309.25</v>
      </c>
    </row>
    <row r="91" spans="1:5" ht="15" x14ac:dyDescent="0.2">
      <c r="A91" s="201">
        <v>88</v>
      </c>
      <c r="B91" s="202" t="s">
        <v>1419</v>
      </c>
      <c r="C91" s="203" t="s">
        <v>925</v>
      </c>
      <c r="D91" s="202">
        <v>0.96</v>
      </c>
      <c r="E91" s="85">
        <f t="shared" si="1"/>
        <v>26208.18</v>
      </c>
    </row>
    <row r="92" spans="1:5" ht="15" x14ac:dyDescent="0.2">
      <c r="A92" s="201">
        <v>89</v>
      </c>
      <c r="B92" s="202" t="s">
        <v>1420</v>
      </c>
      <c r="C92" s="203" t="s">
        <v>926</v>
      </c>
      <c r="D92" s="202">
        <v>2.0099999999999998</v>
      </c>
      <c r="E92" s="85">
        <f t="shared" si="1"/>
        <v>54873.38</v>
      </c>
    </row>
    <row r="93" spans="1:5" ht="15" x14ac:dyDescent="0.2">
      <c r="A93" s="201">
        <v>90</v>
      </c>
      <c r="B93" s="202" t="s">
        <v>1421</v>
      </c>
      <c r="C93" s="203" t="s">
        <v>104</v>
      </c>
      <c r="D93" s="202">
        <v>1.02</v>
      </c>
      <c r="E93" s="85">
        <f t="shared" si="1"/>
        <v>27846.19</v>
      </c>
    </row>
    <row r="94" spans="1:5" ht="30" x14ac:dyDescent="0.2">
      <c r="A94" s="201">
        <v>91</v>
      </c>
      <c r="B94" s="202" t="s">
        <v>1422</v>
      </c>
      <c r="C94" s="203" t="s">
        <v>1423</v>
      </c>
      <c r="D94" s="202">
        <v>1.61</v>
      </c>
      <c r="E94" s="85">
        <f t="shared" si="1"/>
        <v>43953.31</v>
      </c>
    </row>
    <row r="95" spans="1:5" ht="30" x14ac:dyDescent="0.2">
      <c r="A95" s="201">
        <v>92</v>
      </c>
      <c r="B95" s="202" t="s">
        <v>1424</v>
      </c>
      <c r="C95" s="203" t="s">
        <v>1425</v>
      </c>
      <c r="D95" s="202">
        <v>2.0499999999999998</v>
      </c>
      <c r="E95" s="85">
        <f t="shared" si="1"/>
        <v>55965.39</v>
      </c>
    </row>
    <row r="96" spans="1:5" ht="15" x14ac:dyDescent="0.2">
      <c r="A96" s="201">
        <v>93</v>
      </c>
      <c r="B96" s="202" t="s">
        <v>1426</v>
      </c>
      <c r="C96" s="203" t="s">
        <v>526</v>
      </c>
      <c r="D96" s="202">
        <v>0.74</v>
      </c>
      <c r="E96" s="85">
        <f t="shared" si="1"/>
        <v>20202.14</v>
      </c>
    </row>
    <row r="97" spans="1:5" ht="15" x14ac:dyDescent="0.2">
      <c r="A97" s="201">
        <v>94</v>
      </c>
      <c r="B97" s="202" t="s">
        <v>1427</v>
      </c>
      <c r="C97" s="203" t="s">
        <v>527</v>
      </c>
      <c r="D97" s="202">
        <v>0.99</v>
      </c>
      <c r="E97" s="85">
        <f t="shared" si="1"/>
        <v>27027.19</v>
      </c>
    </row>
    <row r="98" spans="1:5" ht="30" x14ac:dyDescent="0.2">
      <c r="A98" s="201">
        <v>95</v>
      </c>
      <c r="B98" s="202" t="s">
        <v>1428</v>
      </c>
      <c r="C98" s="203" t="s">
        <v>736</v>
      </c>
      <c r="D98" s="202">
        <v>1.1499999999999999</v>
      </c>
      <c r="E98" s="85">
        <f t="shared" si="1"/>
        <v>31395.22</v>
      </c>
    </row>
    <row r="99" spans="1:5" ht="15" x14ac:dyDescent="0.2">
      <c r="A99" s="201">
        <v>96</v>
      </c>
      <c r="B99" s="202" t="s">
        <v>1429</v>
      </c>
      <c r="C99" s="203" t="s">
        <v>737</v>
      </c>
      <c r="D99" s="202">
        <v>2.82</v>
      </c>
      <c r="E99" s="85">
        <f t="shared" si="1"/>
        <v>76986.539999999994</v>
      </c>
    </row>
    <row r="100" spans="1:5" ht="15" x14ac:dyDescent="0.2">
      <c r="A100" s="201">
        <v>97</v>
      </c>
      <c r="B100" s="204" t="s">
        <v>1430</v>
      </c>
      <c r="C100" s="203" t="s">
        <v>927</v>
      </c>
      <c r="D100" s="204">
        <v>2.52</v>
      </c>
      <c r="E100" s="85">
        <f t="shared" si="1"/>
        <v>68796.479999999996</v>
      </c>
    </row>
    <row r="101" spans="1:5" ht="15" x14ac:dyDescent="0.2">
      <c r="A101" s="201">
        <v>98</v>
      </c>
      <c r="B101" s="202" t="s">
        <v>1431</v>
      </c>
      <c r="C101" s="203" t="s">
        <v>928</v>
      </c>
      <c r="D101" s="202">
        <v>3.12</v>
      </c>
      <c r="E101" s="85">
        <f t="shared" si="1"/>
        <v>85176.59</v>
      </c>
    </row>
    <row r="102" spans="1:5" ht="15" x14ac:dyDescent="0.2">
      <c r="A102" s="201">
        <v>99</v>
      </c>
      <c r="B102" s="202" t="s">
        <v>1432</v>
      </c>
      <c r="C102" s="203" t="s">
        <v>929</v>
      </c>
      <c r="D102" s="202">
        <v>4.51</v>
      </c>
      <c r="E102" s="85">
        <f t="shared" si="1"/>
        <v>123123.86</v>
      </c>
    </row>
    <row r="103" spans="1:5" ht="15" x14ac:dyDescent="0.2">
      <c r="A103" s="201">
        <v>100</v>
      </c>
      <c r="B103" s="202" t="s">
        <v>1433</v>
      </c>
      <c r="C103" s="203" t="s">
        <v>105</v>
      </c>
      <c r="D103" s="202">
        <v>0.82</v>
      </c>
      <c r="E103" s="85">
        <f t="shared" si="1"/>
        <v>22386.16</v>
      </c>
    </row>
    <row r="104" spans="1:5" ht="15" x14ac:dyDescent="0.2">
      <c r="A104" s="201">
        <v>101</v>
      </c>
      <c r="B104" s="202" t="s">
        <v>1434</v>
      </c>
      <c r="C104" s="203" t="s">
        <v>528</v>
      </c>
      <c r="D104" s="202">
        <v>0.98</v>
      </c>
      <c r="E104" s="85">
        <f t="shared" si="1"/>
        <v>26754.19</v>
      </c>
    </row>
    <row r="105" spans="1:5" ht="15" x14ac:dyDescent="0.2">
      <c r="A105" s="201">
        <v>102</v>
      </c>
      <c r="B105" s="202" t="s">
        <v>1435</v>
      </c>
      <c r="C105" s="203" t="s">
        <v>529</v>
      </c>
      <c r="D105" s="202">
        <v>1.49</v>
      </c>
      <c r="E105" s="85">
        <f t="shared" si="1"/>
        <v>40677.279999999999</v>
      </c>
    </row>
    <row r="106" spans="1:5" ht="15.75" x14ac:dyDescent="0.2">
      <c r="A106" s="201">
        <v>103</v>
      </c>
      <c r="B106" s="202" t="s">
        <v>1436</v>
      </c>
      <c r="C106" s="209" t="s">
        <v>530</v>
      </c>
      <c r="D106" s="202">
        <v>0.68</v>
      </c>
      <c r="E106" s="85">
        <f t="shared" si="1"/>
        <v>18564.13</v>
      </c>
    </row>
    <row r="107" spans="1:5" ht="15" x14ac:dyDescent="0.2">
      <c r="A107" s="201">
        <v>104</v>
      </c>
      <c r="B107" s="202" t="s">
        <v>1437</v>
      </c>
      <c r="C107" s="203" t="s">
        <v>531</v>
      </c>
      <c r="D107" s="202">
        <v>1.01</v>
      </c>
      <c r="E107" s="85">
        <f t="shared" si="1"/>
        <v>27573.19</v>
      </c>
    </row>
    <row r="108" spans="1:5" ht="15" x14ac:dyDescent="0.2">
      <c r="A108" s="201">
        <v>105</v>
      </c>
      <c r="B108" s="202" t="s">
        <v>1438</v>
      </c>
      <c r="C108" s="203" t="s">
        <v>106</v>
      </c>
      <c r="D108" s="202">
        <v>0.4</v>
      </c>
      <c r="E108" s="85">
        <f t="shared" si="1"/>
        <v>10920.08</v>
      </c>
    </row>
    <row r="109" spans="1:5" ht="15" x14ac:dyDescent="0.2">
      <c r="A109" s="201">
        <v>106</v>
      </c>
      <c r="B109" s="202" t="s">
        <v>1439</v>
      </c>
      <c r="C109" s="203" t="s">
        <v>107</v>
      </c>
      <c r="D109" s="202">
        <v>1.54</v>
      </c>
      <c r="E109" s="85">
        <f t="shared" si="1"/>
        <v>42042.29</v>
      </c>
    </row>
    <row r="110" spans="1:5" ht="30" x14ac:dyDescent="0.2">
      <c r="A110" s="201">
        <v>107</v>
      </c>
      <c r="B110" s="202" t="s">
        <v>1440</v>
      </c>
      <c r="C110" s="203" t="s">
        <v>532</v>
      </c>
      <c r="D110" s="202">
        <v>4.13</v>
      </c>
      <c r="E110" s="85">
        <f t="shared" si="1"/>
        <v>112749.78</v>
      </c>
    </row>
    <row r="111" spans="1:5" ht="30" x14ac:dyDescent="0.2">
      <c r="A111" s="201">
        <v>108</v>
      </c>
      <c r="B111" s="202" t="s">
        <v>1441</v>
      </c>
      <c r="C111" s="203" t="s">
        <v>533</v>
      </c>
      <c r="D111" s="202">
        <v>5.82</v>
      </c>
      <c r="E111" s="85">
        <f t="shared" si="1"/>
        <v>158887.10999999999</v>
      </c>
    </row>
    <row r="112" spans="1:5" ht="15" x14ac:dyDescent="0.2">
      <c r="A112" s="201">
        <v>109</v>
      </c>
      <c r="B112" s="204" t="s">
        <v>1442</v>
      </c>
      <c r="C112" s="203" t="s">
        <v>534</v>
      </c>
      <c r="D112" s="204">
        <v>1.41</v>
      </c>
      <c r="E112" s="85">
        <f t="shared" si="1"/>
        <v>38493.269999999997</v>
      </c>
    </row>
    <row r="113" spans="1:5" ht="15" x14ac:dyDescent="0.2">
      <c r="A113" s="201">
        <v>110</v>
      </c>
      <c r="B113" s="202" t="s">
        <v>1443</v>
      </c>
      <c r="C113" s="203" t="s">
        <v>535</v>
      </c>
      <c r="D113" s="202">
        <v>2.19</v>
      </c>
      <c r="E113" s="85">
        <f t="shared" si="1"/>
        <v>59787.42</v>
      </c>
    </row>
    <row r="114" spans="1:5" ht="15" x14ac:dyDescent="0.2">
      <c r="A114" s="201">
        <v>111</v>
      </c>
      <c r="B114" s="202" t="s">
        <v>1444</v>
      </c>
      <c r="C114" s="203" t="s">
        <v>536</v>
      </c>
      <c r="D114" s="202">
        <v>2.42</v>
      </c>
      <c r="E114" s="85">
        <f t="shared" si="1"/>
        <v>66066.460000000006</v>
      </c>
    </row>
    <row r="115" spans="1:5" ht="15" x14ac:dyDescent="0.2">
      <c r="A115" s="201">
        <v>112</v>
      </c>
      <c r="B115" s="202" t="s">
        <v>1445</v>
      </c>
      <c r="C115" s="203" t="s">
        <v>108</v>
      </c>
      <c r="D115" s="202">
        <v>1.02</v>
      </c>
      <c r="E115" s="85">
        <f t="shared" si="1"/>
        <v>27846.19</v>
      </c>
    </row>
    <row r="116" spans="1:5" ht="15" x14ac:dyDescent="0.2">
      <c r="A116" s="201">
        <v>113</v>
      </c>
      <c r="B116" s="202" t="s">
        <v>1446</v>
      </c>
      <c r="C116" s="203" t="s">
        <v>109</v>
      </c>
      <c r="D116" s="202">
        <v>4.21</v>
      </c>
      <c r="E116" s="85">
        <f t="shared" si="1"/>
        <v>114933.8</v>
      </c>
    </row>
    <row r="117" spans="1:5" ht="15" x14ac:dyDescent="0.2">
      <c r="A117" s="201">
        <v>114</v>
      </c>
      <c r="B117" s="202" t="s">
        <v>1447</v>
      </c>
      <c r="C117" s="203" t="s">
        <v>537</v>
      </c>
      <c r="D117" s="202">
        <v>16.02</v>
      </c>
      <c r="E117" s="85">
        <f t="shared" si="1"/>
        <v>437349.04</v>
      </c>
    </row>
    <row r="118" spans="1:5" ht="15.75" customHeight="1" x14ac:dyDescent="0.2">
      <c r="A118" s="201">
        <v>115</v>
      </c>
      <c r="B118" s="202" t="s">
        <v>1448</v>
      </c>
      <c r="C118" s="203" t="s">
        <v>538</v>
      </c>
      <c r="D118" s="202">
        <v>7.4</v>
      </c>
      <c r="E118" s="85">
        <f t="shared" si="1"/>
        <v>202021.41</v>
      </c>
    </row>
    <row r="119" spans="1:5" ht="15" x14ac:dyDescent="0.2">
      <c r="A119" s="201">
        <v>116</v>
      </c>
      <c r="B119" s="204" t="s">
        <v>1449</v>
      </c>
      <c r="C119" s="203" t="s">
        <v>110</v>
      </c>
      <c r="D119" s="204">
        <v>1.92</v>
      </c>
      <c r="E119" s="85">
        <f t="shared" si="1"/>
        <v>52416.36</v>
      </c>
    </row>
    <row r="120" spans="1:5" ht="15" x14ac:dyDescent="0.2">
      <c r="A120" s="201">
        <v>117</v>
      </c>
      <c r="B120" s="202" t="s">
        <v>1450</v>
      </c>
      <c r="C120" s="203" t="s">
        <v>442</v>
      </c>
      <c r="D120" s="202">
        <v>1.39</v>
      </c>
      <c r="E120" s="85">
        <f t="shared" si="1"/>
        <v>37947.26</v>
      </c>
    </row>
    <row r="121" spans="1:5" ht="15" x14ac:dyDescent="0.2">
      <c r="A121" s="201">
        <v>118</v>
      </c>
      <c r="B121" s="202" t="s">
        <v>1451</v>
      </c>
      <c r="C121" s="203" t="s">
        <v>443</v>
      </c>
      <c r="D121" s="202">
        <v>1.89</v>
      </c>
      <c r="E121" s="85">
        <f t="shared" si="1"/>
        <v>51597.36</v>
      </c>
    </row>
    <row r="122" spans="1:5" ht="15" x14ac:dyDescent="0.2">
      <c r="A122" s="201">
        <v>119</v>
      </c>
      <c r="B122" s="202" t="s">
        <v>1452</v>
      </c>
      <c r="C122" s="203" t="s">
        <v>444</v>
      </c>
      <c r="D122" s="202">
        <v>2.56</v>
      </c>
      <c r="E122" s="85">
        <f t="shared" si="1"/>
        <v>69888.490000000005</v>
      </c>
    </row>
    <row r="123" spans="1:5" ht="15" x14ac:dyDescent="0.2">
      <c r="A123" s="201">
        <v>120</v>
      </c>
      <c r="B123" s="202" t="s">
        <v>1453</v>
      </c>
      <c r="C123" s="203" t="s">
        <v>445</v>
      </c>
      <c r="D123" s="202">
        <v>1.66</v>
      </c>
      <c r="E123" s="85">
        <f t="shared" si="1"/>
        <v>45318.32</v>
      </c>
    </row>
    <row r="124" spans="1:5" ht="30" x14ac:dyDescent="0.2">
      <c r="A124" s="201">
        <v>121</v>
      </c>
      <c r="B124" s="202" t="s">
        <v>1454</v>
      </c>
      <c r="C124" s="203" t="s">
        <v>1010</v>
      </c>
      <c r="D124" s="202">
        <v>1.82</v>
      </c>
      <c r="E124" s="85">
        <f t="shared" si="1"/>
        <v>49686.35</v>
      </c>
    </row>
    <row r="125" spans="1:5" ht="15" x14ac:dyDescent="0.2">
      <c r="A125" s="201">
        <v>122</v>
      </c>
      <c r="B125" s="202" t="s">
        <v>1455</v>
      </c>
      <c r="C125" s="203" t="s">
        <v>111</v>
      </c>
      <c r="D125" s="202">
        <v>1.71</v>
      </c>
      <c r="E125" s="85">
        <f t="shared" si="1"/>
        <v>46683.32</v>
      </c>
    </row>
    <row r="126" spans="1:5" ht="30" x14ac:dyDescent="0.2">
      <c r="A126" s="201">
        <v>123</v>
      </c>
      <c r="B126" s="202" t="s">
        <v>1456</v>
      </c>
      <c r="C126" s="203" t="s">
        <v>1011</v>
      </c>
      <c r="D126" s="202">
        <v>1.98</v>
      </c>
      <c r="E126" s="85">
        <f t="shared" si="1"/>
        <v>54054.38</v>
      </c>
    </row>
    <row r="127" spans="1:5" ht="30" x14ac:dyDescent="0.2">
      <c r="A127" s="201">
        <v>124</v>
      </c>
      <c r="B127" s="202" t="s">
        <v>1457</v>
      </c>
      <c r="C127" s="203" t="s">
        <v>446</v>
      </c>
      <c r="D127" s="202">
        <v>3.66</v>
      </c>
      <c r="E127" s="85">
        <f t="shared" si="1"/>
        <v>99918.7</v>
      </c>
    </row>
    <row r="128" spans="1:5" ht="30" x14ac:dyDescent="0.2">
      <c r="A128" s="201">
        <v>125</v>
      </c>
      <c r="B128" s="202" t="s">
        <v>1458</v>
      </c>
      <c r="C128" s="203" t="s">
        <v>791</v>
      </c>
      <c r="D128" s="202">
        <v>4.05</v>
      </c>
      <c r="E128" s="85">
        <f t="shared" si="1"/>
        <v>110565.77</v>
      </c>
    </row>
    <row r="129" spans="1:5" ht="30" x14ac:dyDescent="0.2">
      <c r="A129" s="201">
        <v>126</v>
      </c>
      <c r="B129" s="202" t="s">
        <v>1459</v>
      </c>
      <c r="C129" s="203" t="s">
        <v>447</v>
      </c>
      <c r="D129" s="202">
        <v>2.4500000000000002</v>
      </c>
      <c r="E129" s="85">
        <f t="shared" si="1"/>
        <v>66885.47</v>
      </c>
    </row>
    <row r="130" spans="1:5" ht="30" x14ac:dyDescent="0.2">
      <c r="A130" s="201">
        <v>127</v>
      </c>
      <c r="B130" s="202" t="s">
        <v>1460</v>
      </c>
      <c r="C130" s="203" t="s">
        <v>448</v>
      </c>
      <c r="D130" s="202">
        <v>4.24</v>
      </c>
      <c r="E130" s="85">
        <f t="shared" si="1"/>
        <v>115752.81</v>
      </c>
    </row>
    <row r="131" spans="1:5" ht="30" x14ac:dyDescent="0.2">
      <c r="A131" s="201">
        <v>128</v>
      </c>
      <c r="B131" s="202" t="s">
        <v>1461</v>
      </c>
      <c r="C131" s="203" t="s">
        <v>449</v>
      </c>
      <c r="D131" s="202">
        <v>1.4</v>
      </c>
      <c r="E131" s="85">
        <f t="shared" si="1"/>
        <v>38220.269999999997</v>
      </c>
    </row>
    <row r="132" spans="1:5" ht="30" x14ac:dyDescent="0.2">
      <c r="A132" s="201">
        <v>129</v>
      </c>
      <c r="B132" s="202" t="s">
        <v>1462</v>
      </c>
      <c r="C132" s="203" t="s">
        <v>450</v>
      </c>
      <c r="D132" s="202">
        <v>2.46</v>
      </c>
      <c r="E132" s="85">
        <f t="shared" si="1"/>
        <v>67158.47</v>
      </c>
    </row>
    <row r="133" spans="1:5" ht="30" x14ac:dyDescent="0.2">
      <c r="A133" s="201">
        <v>130</v>
      </c>
      <c r="B133" s="202" t="s">
        <v>1463</v>
      </c>
      <c r="C133" s="203" t="s">
        <v>792</v>
      </c>
      <c r="D133" s="202">
        <v>3.24</v>
      </c>
      <c r="E133" s="85">
        <f t="shared" ref="E133:E191" si="2">D133*$D$3</f>
        <v>88452.62</v>
      </c>
    </row>
    <row r="134" spans="1:5" ht="15" x14ac:dyDescent="0.2">
      <c r="A134" s="201">
        <v>131</v>
      </c>
      <c r="B134" s="202" t="s">
        <v>1464</v>
      </c>
      <c r="C134" s="203" t="s">
        <v>129</v>
      </c>
      <c r="D134" s="202">
        <v>1.0900000000000001</v>
      </c>
      <c r="E134" s="85">
        <f t="shared" si="2"/>
        <v>29757.21</v>
      </c>
    </row>
    <row r="135" spans="1:5" ht="15" x14ac:dyDescent="0.2">
      <c r="A135" s="201">
        <v>132</v>
      </c>
      <c r="B135" s="202" t="s">
        <v>1465</v>
      </c>
      <c r="C135" s="203" t="s">
        <v>699</v>
      </c>
      <c r="D135" s="202">
        <v>1.36</v>
      </c>
      <c r="E135" s="85">
        <f t="shared" si="2"/>
        <v>37128.26</v>
      </c>
    </row>
    <row r="136" spans="1:5" ht="15" x14ac:dyDescent="0.2">
      <c r="A136" s="201">
        <v>133</v>
      </c>
      <c r="B136" s="202" t="s">
        <v>1466</v>
      </c>
      <c r="C136" s="203" t="s">
        <v>793</v>
      </c>
      <c r="D136" s="202">
        <v>1.41</v>
      </c>
      <c r="E136" s="85">
        <f t="shared" si="2"/>
        <v>38493.269999999997</v>
      </c>
    </row>
    <row r="137" spans="1:5" ht="30" x14ac:dyDescent="0.2">
      <c r="A137" s="201">
        <v>134</v>
      </c>
      <c r="B137" s="202" t="s">
        <v>1467</v>
      </c>
      <c r="C137" s="203" t="s">
        <v>1012</v>
      </c>
      <c r="D137" s="202">
        <v>1.88</v>
      </c>
      <c r="E137" s="85">
        <f t="shared" si="2"/>
        <v>51324.36</v>
      </c>
    </row>
    <row r="138" spans="1:5" ht="30" x14ac:dyDescent="0.2">
      <c r="A138" s="201">
        <v>135</v>
      </c>
      <c r="B138" s="202" t="s">
        <v>1468</v>
      </c>
      <c r="C138" s="203" t="s">
        <v>1013</v>
      </c>
      <c r="D138" s="202">
        <v>1.92</v>
      </c>
      <c r="E138" s="85">
        <f t="shared" si="2"/>
        <v>52416.36</v>
      </c>
    </row>
    <row r="139" spans="1:5" ht="30" x14ac:dyDescent="0.2">
      <c r="A139" s="201">
        <v>136</v>
      </c>
      <c r="B139" s="202" t="s">
        <v>1469</v>
      </c>
      <c r="C139" s="203" t="s">
        <v>1014</v>
      </c>
      <c r="D139" s="202">
        <v>2.29</v>
      </c>
      <c r="E139" s="85">
        <f t="shared" si="2"/>
        <v>62517.440000000002</v>
      </c>
    </row>
    <row r="140" spans="1:5" ht="30" x14ac:dyDescent="0.2">
      <c r="A140" s="201">
        <v>137</v>
      </c>
      <c r="B140" s="202" t="s">
        <v>1470</v>
      </c>
      <c r="C140" s="203" t="s">
        <v>1015</v>
      </c>
      <c r="D140" s="202">
        <v>3.12</v>
      </c>
      <c r="E140" s="85">
        <f t="shared" si="2"/>
        <v>85176.59</v>
      </c>
    </row>
    <row r="141" spans="1:5" ht="30" x14ac:dyDescent="0.2">
      <c r="A141" s="201">
        <v>138</v>
      </c>
      <c r="B141" s="202" t="s">
        <v>1471</v>
      </c>
      <c r="C141" s="203" t="s">
        <v>794</v>
      </c>
      <c r="D141" s="202">
        <v>1.96</v>
      </c>
      <c r="E141" s="85">
        <f t="shared" si="2"/>
        <v>53508.37</v>
      </c>
    </row>
    <row r="142" spans="1:5" ht="30" x14ac:dyDescent="0.2">
      <c r="A142" s="201">
        <v>139</v>
      </c>
      <c r="B142" s="202" t="s">
        <v>1472</v>
      </c>
      <c r="C142" s="203" t="s">
        <v>795</v>
      </c>
      <c r="D142" s="202">
        <v>2.17</v>
      </c>
      <c r="E142" s="85">
        <f t="shared" si="2"/>
        <v>59241.41</v>
      </c>
    </row>
    <row r="143" spans="1:5" ht="30" x14ac:dyDescent="0.2">
      <c r="A143" s="201">
        <v>140</v>
      </c>
      <c r="B143" s="202" t="s">
        <v>1473</v>
      </c>
      <c r="C143" s="203" t="s">
        <v>796</v>
      </c>
      <c r="D143" s="202">
        <v>2.02</v>
      </c>
      <c r="E143" s="85">
        <f t="shared" si="2"/>
        <v>55146.38</v>
      </c>
    </row>
    <row r="144" spans="1:5" ht="30" x14ac:dyDescent="0.2">
      <c r="A144" s="201">
        <v>141</v>
      </c>
      <c r="B144" s="202" t="s">
        <v>1474</v>
      </c>
      <c r="C144" s="203" t="s">
        <v>797</v>
      </c>
      <c r="D144" s="202">
        <v>2.57</v>
      </c>
      <c r="E144" s="85">
        <f t="shared" si="2"/>
        <v>70161.490000000005</v>
      </c>
    </row>
    <row r="145" spans="1:8" ht="30" x14ac:dyDescent="0.2">
      <c r="A145" s="201">
        <v>142</v>
      </c>
      <c r="B145" s="202" t="s">
        <v>1475</v>
      </c>
      <c r="C145" s="203" t="s">
        <v>798</v>
      </c>
      <c r="D145" s="202">
        <v>3.14</v>
      </c>
      <c r="E145" s="85">
        <f t="shared" si="2"/>
        <v>85722.6</v>
      </c>
    </row>
    <row r="146" spans="1:8" ht="30" x14ac:dyDescent="0.2">
      <c r="A146" s="201">
        <v>143</v>
      </c>
      <c r="B146" s="202" t="s">
        <v>1476</v>
      </c>
      <c r="C146" s="203" t="s">
        <v>83</v>
      </c>
      <c r="D146" s="202">
        <v>2.48</v>
      </c>
      <c r="E146" s="85">
        <f t="shared" si="2"/>
        <v>67704.47</v>
      </c>
    </row>
    <row r="147" spans="1:8" ht="30" x14ac:dyDescent="0.2">
      <c r="A147" s="201">
        <v>144</v>
      </c>
      <c r="B147" s="202" t="s">
        <v>1477</v>
      </c>
      <c r="C147" s="203" t="s">
        <v>1016</v>
      </c>
      <c r="D147" s="202">
        <v>1.91</v>
      </c>
      <c r="E147" s="85">
        <f t="shared" si="2"/>
        <v>52143.360000000001</v>
      </c>
    </row>
    <row r="148" spans="1:8" ht="30" x14ac:dyDescent="0.2">
      <c r="A148" s="201">
        <v>145</v>
      </c>
      <c r="B148" s="202" t="s">
        <v>1478</v>
      </c>
      <c r="C148" s="203" t="s">
        <v>452</v>
      </c>
      <c r="D148" s="202">
        <v>2.88</v>
      </c>
      <c r="E148" s="85">
        <f t="shared" si="2"/>
        <v>78624.55</v>
      </c>
    </row>
    <row r="149" spans="1:8" ht="30" x14ac:dyDescent="0.2">
      <c r="A149" s="201">
        <v>146</v>
      </c>
      <c r="B149" s="202" t="s">
        <v>1479</v>
      </c>
      <c r="C149" s="203" t="s">
        <v>453</v>
      </c>
      <c r="D149" s="202">
        <v>4.25</v>
      </c>
      <c r="E149" s="85">
        <f t="shared" si="2"/>
        <v>116025.81</v>
      </c>
    </row>
    <row r="150" spans="1:8" ht="30" x14ac:dyDescent="0.2">
      <c r="A150" s="201">
        <v>147</v>
      </c>
      <c r="B150" s="202" t="s">
        <v>1480</v>
      </c>
      <c r="C150" s="203" t="s">
        <v>84</v>
      </c>
      <c r="D150" s="202">
        <v>2.56</v>
      </c>
      <c r="E150" s="85">
        <f t="shared" si="2"/>
        <v>69888.490000000005</v>
      </c>
    </row>
    <row r="151" spans="1:8" ht="30" x14ac:dyDescent="0.2">
      <c r="A151" s="201">
        <v>148</v>
      </c>
      <c r="B151" s="202" t="s">
        <v>1481</v>
      </c>
      <c r="C151" s="203" t="s">
        <v>85</v>
      </c>
      <c r="D151" s="204">
        <v>3.6</v>
      </c>
      <c r="E151" s="85">
        <f t="shared" si="2"/>
        <v>98280.68</v>
      </c>
    </row>
    <row r="152" spans="1:8" ht="30" x14ac:dyDescent="0.2">
      <c r="A152" s="201">
        <v>149</v>
      </c>
      <c r="B152" s="202" t="s">
        <v>1482</v>
      </c>
      <c r="C152" s="203" t="s">
        <v>1017</v>
      </c>
      <c r="D152" s="204">
        <v>0.56999999999999995</v>
      </c>
      <c r="E152" s="85">
        <f t="shared" si="2"/>
        <v>15561.11</v>
      </c>
    </row>
    <row r="153" spans="1:8" ht="30" x14ac:dyDescent="0.2">
      <c r="A153" s="201">
        <v>150</v>
      </c>
      <c r="B153" s="202" t="s">
        <v>1483</v>
      </c>
      <c r="C153" s="203" t="s">
        <v>1018</v>
      </c>
      <c r="D153" s="204">
        <v>1</v>
      </c>
      <c r="E153" s="85">
        <f t="shared" si="2"/>
        <v>27300.19</v>
      </c>
    </row>
    <row r="154" spans="1:8" ht="30" x14ac:dyDescent="0.2">
      <c r="A154" s="201">
        <v>151</v>
      </c>
      <c r="B154" s="202" t="s">
        <v>1484</v>
      </c>
      <c r="C154" s="203" t="s">
        <v>1019</v>
      </c>
      <c r="D154" s="204">
        <v>1.67</v>
      </c>
      <c r="E154" s="85">
        <f t="shared" si="2"/>
        <v>45591.32</v>
      </c>
    </row>
    <row r="155" spans="1:8" ht="30" x14ac:dyDescent="0.2">
      <c r="A155" s="201">
        <v>152</v>
      </c>
      <c r="B155" s="202" t="s">
        <v>1485</v>
      </c>
      <c r="C155" s="203" t="s">
        <v>1020</v>
      </c>
      <c r="D155" s="204">
        <v>2.1800000000000002</v>
      </c>
      <c r="E155" s="85">
        <f t="shared" si="2"/>
        <v>59514.41</v>
      </c>
    </row>
    <row r="156" spans="1:8" ht="30" x14ac:dyDescent="0.2">
      <c r="A156" s="201">
        <v>153</v>
      </c>
      <c r="B156" s="202" t="s">
        <v>1486</v>
      </c>
      <c r="C156" s="203" t="s">
        <v>1021</v>
      </c>
      <c r="D156" s="204">
        <v>2.69</v>
      </c>
      <c r="E156" s="85">
        <f t="shared" si="2"/>
        <v>73437.509999999995</v>
      </c>
    </row>
    <row r="157" spans="1:8" ht="30" x14ac:dyDescent="0.2">
      <c r="A157" s="201">
        <v>154</v>
      </c>
      <c r="B157" s="202" t="s">
        <v>1487</v>
      </c>
      <c r="C157" s="203" t="s">
        <v>1022</v>
      </c>
      <c r="D157" s="204">
        <v>3.44</v>
      </c>
      <c r="E157" s="85">
        <f t="shared" si="2"/>
        <v>93912.65</v>
      </c>
    </row>
    <row r="158" spans="1:8" ht="30" x14ac:dyDescent="0.2">
      <c r="A158" s="201">
        <v>155</v>
      </c>
      <c r="B158" s="202" t="s">
        <v>1488</v>
      </c>
      <c r="C158" s="203" t="s">
        <v>1023</v>
      </c>
      <c r="D158" s="204">
        <v>4.42</v>
      </c>
      <c r="E158" s="85">
        <f t="shared" si="2"/>
        <v>120666.84</v>
      </c>
    </row>
    <row r="159" spans="1:8" ht="30" x14ac:dyDescent="0.2">
      <c r="A159" s="201">
        <v>156</v>
      </c>
      <c r="B159" s="202" t="s">
        <v>1489</v>
      </c>
      <c r="C159" s="203" t="s">
        <v>1024</v>
      </c>
      <c r="D159" s="204">
        <v>5.39</v>
      </c>
      <c r="E159" s="85">
        <f t="shared" si="2"/>
        <v>147148.01999999999</v>
      </c>
    </row>
    <row r="160" spans="1:8" ht="30" x14ac:dyDescent="0.2">
      <c r="A160" s="201">
        <v>157</v>
      </c>
      <c r="B160" s="202" t="s">
        <v>1490</v>
      </c>
      <c r="C160" s="203" t="s">
        <v>1025</v>
      </c>
      <c r="D160" s="204">
        <v>8.65</v>
      </c>
      <c r="E160" s="85">
        <f t="shared" si="2"/>
        <v>236146.64</v>
      </c>
      <c r="G160" s="8">
        <f>D3*11.94*1.2</f>
        <v>391157.12232000002</v>
      </c>
      <c r="H160" s="8">
        <f>D3*31.38*1.2</f>
        <v>1028015.95464</v>
      </c>
    </row>
    <row r="161" spans="1:6" ht="60" x14ac:dyDescent="0.2">
      <c r="A161" s="537">
        <v>158</v>
      </c>
      <c r="B161" s="369" t="s">
        <v>2866</v>
      </c>
      <c r="C161" s="382" t="s">
        <v>2870</v>
      </c>
      <c r="D161" s="383">
        <v>12.54</v>
      </c>
      <c r="E161" s="384">
        <v>393696.04</v>
      </c>
      <c r="F161" s="36" t="s">
        <v>824</v>
      </c>
    </row>
    <row r="162" spans="1:6" ht="45" x14ac:dyDescent="0.2">
      <c r="A162" s="538"/>
      <c r="B162" s="369" t="s">
        <v>2867</v>
      </c>
      <c r="C162" s="382" t="s">
        <v>2871</v>
      </c>
      <c r="D162" s="383">
        <v>27.25</v>
      </c>
      <c r="E162" s="385" t="s">
        <v>2872</v>
      </c>
      <c r="F162" s="36" t="s">
        <v>824</v>
      </c>
    </row>
    <row r="163" spans="1:6" ht="27.75" customHeight="1" x14ac:dyDescent="0.2">
      <c r="A163" s="201">
        <v>159</v>
      </c>
      <c r="B163" s="202" t="s">
        <v>1492</v>
      </c>
      <c r="C163" s="203" t="s">
        <v>1028</v>
      </c>
      <c r="D163" s="204">
        <v>3.02</v>
      </c>
      <c r="E163" s="85">
        <f t="shared" si="2"/>
        <v>82446.570000000007</v>
      </c>
    </row>
    <row r="164" spans="1:6" ht="45" x14ac:dyDescent="0.2">
      <c r="A164" s="201">
        <v>160</v>
      </c>
      <c r="B164" s="202" t="s">
        <v>1493</v>
      </c>
      <c r="C164" s="203" t="s">
        <v>1029</v>
      </c>
      <c r="D164" s="204">
        <v>1.42</v>
      </c>
      <c r="E164" s="85">
        <f t="shared" si="2"/>
        <v>38766.269999999997</v>
      </c>
    </row>
    <row r="165" spans="1:6" ht="15" x14ac:dyDescent="0.2">
      <c r="A165" s="201">
        <v>161</v>
      </c>
      <c r="B165" s="202" t="s">
        <v>1494</v>
      </c>
      <c r="C165" s="203" t="s">
        <v>850</v>
      </c>
      <c r="D165" s="202">
        <v>1.04</v>
      </c>
      <c r="E165" s="85">
        <f t="shared" si="2"/>
        <v>28392.2</v>
      </c>
    </row>
    <row r="166" spans="1:6" ht="15" x14ac:dyDescent="0.2">
      <c r="A166" s="201">
        <v>162</v>
      </c>
      <c r="B166" s="202" t="s">
        <v>1495</v>
      </c>
      <c r="C166" s="203" t="s">
        <v>456</v>
      </c>
      <c r="D166" s="202">
        <v>1.49</v>
      </c>
      <c r="E166" s="85">
        <f t="shared" si="2"/>
        <v>40677.279999999999</v>
      </c>
    </row>
    <row r="167" spans="1:6" ht="15" x14ac:dyDescent="0.2">
      <c r="A167" s="201">
        <v>163</v>
      </c>
      <c r="B167" s="202" t="s">
        <v>1496</v>
      </c>
      <c r="C167" s="203" t="s">
        <v>424</v>
      </c>
      <c r="D167" s="202">
        <v>4.1500000000000004</v>
      </c>
      <c r="E167" s="85">
        <f t="shared" si="2"/>
        <v>113295.79</v>
      </c>
    </row>
    <row r="168" spans="1:6" ht="15" x14ac:dyDescent="0.2">
      <c r="A168" s="201">
        <v>164</v>
      </c>
      <c r="B168" s="202" t="s">
        <v>1497</v>
      </c>
      <c r="C168" s="203" t="s">
        <v>1498</v>
      </c>
      <c r="D168" s="202">
        <v>4.32</v>
      </c>
      <c r="E168" s="85">
        <f t="shared" si="2"/>
        <v>117936.82</v>
      </c>
    </row>
    <row r="169" spans="1:6" ht="15" x14ac:dyDescent="0.2">
      <c r="A169" s="201">
        <v>165</v>
      </c>
      <c r="B169" s="202" t="s">
        <v>1499</v>
      </c>
      <c r="C169" s="203" t="s">
        <v>1500</v>
      </c>
      <c r="D169" s="202">
        <v>4.68</v>
      </c>
      <c r="E169" s="85">
        <f t="shared" si="2"/>
        <v>127764.89</v>
      </c>
    </row>
    <row r="170" spans="1:6" ht="15" x14ac:dyDescent="0.2">
      <c r="A170" s="201">
        <v>166</v>
      </c>
      <c r="B170" s="202" t="s">
        <v>1501</v>
      </c>
      <c r="C170" s="203" t="s">
        <v>1502</v>
      </c>
      <c r="D170" s="202">
        <v>7.47</v>
      </c>
      <c r="E170" s="85">
        <f t="shared" si="2"/>
        <v>203932.42</v>
      </c>
    </row>
    <row r="171" spans="1:6" ht="15" x14ac:dyDescent="0.2">
      <c r="A171" s="201">
        <v>167</v>
      </c>
      <c r="B171" s="202" t="s">
        <v>1503</v>
      </c>
      <c r="C171" s="203" t="s">
        <v>1504</v>
      </c>
      <c r="D171" s="202">
        <v>8.7100000000000009</v>
      </c>
      <c r="E171" s="85">
        <f t="shared" si="2"/>
        <v>237784.65</v>
      </c>
    </row>
    <row r="172" spans="1:6" ht="15" x14ac:dyDescent="0.2">
      <c r="A172" s="201">
        <v>168</v>
      </c>
      <c r="B172" s="202" t="s">
        <v>1505</v>
      </c>
      <c r="C172" s="203" t="s">
        <v>1506</v>
      </c>
      <c r="D172" s="202">
        <v>9.42</v>
      </c>
      <c r="E172" s="85">
        <f t="shared" si="2"/>
        <v>257167.79</v>
      </c>
    </row>
    <row r="173" spans="1:6" ht="15" x14ac:dyDescent="0.2">
      <c r="A173" s="201">
        <v>169</v>
      </c>
      <c r="B173" s="202" t="s">
        <v>1507</v>
      </c>
      <c r="C173" s="203" t="s">
        <v>1508</v>
      </c>
      <c r="D173" s="202">
        <v>12.87</v>
      </c>
      <c r="E173" s="85">
        <f t="shared" si="2"/>
        <v>351353.45</v>
      </c>
    </row>
    <row r="174" spans="1:6" ht="15" x14ac:dyDescent="0.2">
      <c r="A174" s="201">
        <v>170</v>
      </c>
      <c r="B174" s="202" t="s">
        <v>1509</v>
      </c>
      <c r="C174" s="203" t="s">
        <v>1510</v>
      </c>
      <c r="D174" s="202">
        <v>19.73</v>
      </c>
      <c r="E174" s="85">
        <f t="shared" si="2"/>
        <v>538632.75</v>
      </c>
    </row>
    <row r="175" spans="1:6" ht="15" x14ac:dyDescent="0.2">
      <c r="A175" s="201">
        <v>171</v>
      </c>
      <c r="B175" s="202" t="s">
        <v>1511</v>
      </c>
      <c r="C175" s="203" t="s">
        <v>1512</v>
      </c>
      <c r="D175" s="202">
        <v>3.85</v>
      </c>
      <c r="E175" s="85">
        <f t="shared" si="2"/>
        <v>105105.73</v>
      </c>
    </row>
    <row r="176" spans="1:6" ht="15" x14ac:dyDescent="0.2">
      <c r="A176" s="201">
        <v>172</v>
      </c>
      <c r="B176" s="202" t="s">
        <v>1513</v>
      </c>
      <c r="C176" s="203" t="s">
        <v>1514</v>
      </c>
      <c r="D176" s="202">
        <v>9.4700000000000006</v>
      </c>
      <c r="E176" s="85">
        <f t="shared" si="2"/>
        <v>258532.8</v>
      </c>
    </row>
    <row r="177" spans="1:6" ht="15" x14ac:dyDescent="0.2">
      <c r="A177" s="201">
        <v>173</v>
      </c>
      <c r="B177" s="202" t="s">
        <v>1515</v>
      </c>
      <c r="C177" s="203" t="s">
        <v>1516</v>
      </c>
      <c r="D177" s="202">
        <v>10.95</v>
      </c>
      <c r="E177" s="85">
        <f t="shared" si="2"/>
        <v>298937.08</v>
      </c>
    </row>
    <row r="178" spans="1:6" ht="15" x14ac:dyDescent="0.2">
      <c r="A178" s="201">
        <v>174</v>
      </c>
      <c r="B178" s="202" t="s">
        <v>1517</v>
      </c>
      <c r="C178" s="203" t="s">
        <v>1518</v>
      </c>
      <c r="D178" s="202">
        <v>13.16</v>
      </c>
      <c r="E178" s="85">
        <f t="shared" si="2"/>
        <v>359270.5</v>
      </c>
    </row>
    <row r="179" spans="1:6" ht="15" x14ac:dyDescent="0.2">
      <c r="A179" s="201">
        <v>175</v>
      </c>
      <c r="B179" s="202" t="s">
        <v>1519</v>
      </c>
      <c r="C179" s="203" t="s">
        <v>1520</v>
      </c>
      <c r="D179" s="202">
        <v>14.63</v>
      </c>
      <c r="E179" s="85">
        <f t="shared" si="2"/>
        <v>399401.78</v>
      </c>
    </row>
    <row r="180" spans="1:6" ht="15" x14ac:dyDescent="0.2">
      <c r="A180" s="201">
        <v>176</v>
      </c>
      <c r="B180" s="202" t="s">
        <v>1521</v>
      </c>
      <c r="C180" s="203" t="s">
        <v>1522</v>
      </c>
      <c r="D180" s="202">
        <v>19.170000000000002</v>
      </c>
      <c r="E180" s="85">
        <f t="shared" si="2"/>
        <v>523344.64000000001</v>
      </c>
    </row>
    <row r="181" spans="1:6" ht="15" x14ac:dyDescent="0.2">
      <c r="A181" s="201">
        <v>177</v>
      </c>
      <c r="B181" s="202" t="s">
        <v>1523</v>
      </c>
      <c r="C181" s="203" t="s">
        <v>1524</v>
      </c>
      <c r="D181" s="202">
        <v>31.29</v>
      </c>
      <c r="E181" s="85">
        <f t="shared" si="2"/>
        <v>854222.95</v>
      </c>
    </row>
    <row r="182" spans="1:6" ht="30" x14ac:dyDescent="0.2">
      <c r="A182" s="201">
        <v>178</v>
      </c>
      <c r="B182" s="202" t="s">
        <v>1525</v>
      </c>
      <c r="C182" s="203" t="s">
        <v>86</v>
      </c>
      <c r="D182" s="202">
        <v>0.66</v>
      </c>
      <c r="E182" s="85">
        <f t="shared" si="2"/>
        <v>18018.13</v>
      </c>
    </row>
    <row r="183" spans="1:6" ht="15" x14ac:dyDescent="0.2">
      <c r="A183" s="201">
        <v>179</v>
      </c>
      <c r="B183" s="202" t="s">
        <v>1526</v>
      </c>
      <c r="C183" s="203" t="s">
        <v>112</v>
      </c>
      <c r="D183" s="202">
        <v>0.47</v>
      </c>
      <c r="E183" s="85">
        <f t="shared" si="2"/>
        <v>12831.09</v>
      </c>
    </row>
    <row r="184" spans="1:6" ht="15" x14ac:dyDescent="0.2">
      <c r="A184" s="201">
        <v>180</v>
      </c>
      <c r="B184" s="202" t="s">
        <v>1527</v>
      </c>
      <c r="C184" s="203" t="s">
        <v>113</v>
      </c>
      <c r="D184" s="202">
        <v>0.61</v>
      </c>
      <c r="E184" s="85">
        <f t="shared" si="2"/>
        <v>16653.12</v>
      </c>
    </row>
    <row r="185" spans="1:6" ht="43.5" customHeight="1" x14ac:dyDescent="0.2">
      <c r="A185" s="201">
        <v>181</v>
      </c>
      <c r="B185" s="202" t="s">
        <v>1528</v>
      </c>
      <c r="C185" s="203" t="s">
        <v>305</v>
      </c>
      <c r="D185" s="202">
        <v>0.71</v>
      </c>
      <c r="E185" s="85">
        <f t="shared" si="2"/>
        <v>19383.13</v>
      </c>
    </row>
    <row r="186" spans="1:6" ht="30" x14ac:dyDescent="0.2">
      <c r="A186" s="201">
        <v>182</v>
      </c>
      <c r="B186" s="202" t="s">
        <v>1529</v>
      </c>
      <c r="C186" s="203" t="s">
        <v>852</v>
      </c>
      <c r="D186" s="202">
        <v>0.84</v>
      </c>
      <c r="E186" s="85">
        <f t="shared" si="2"/>
        <v>22932.16</v>
      </c>
    </row>
    <row r="187" spans="1:6" ht="30" x14ac:dyDescent="0.2">
      <c r="A187" s="201">
        <v>183</v>
      </c>
      <c r="B187" s="202" t="s">
        <v>1530</v>
      </c>
      <c r="C187" s="203" t="s">
        <v>853</v>
      </c>
      <c r="D187" s="202">
        <v>0.91</v>
      </c>
      <c r="E187" s="85">
        <f t="shared" si="2"/>
        <v>24843.17</v>
      </c>
    </row>
    <row r="188" spans="1:6" ht="30" x14ac:dyDescent="0.2">
      <c r="A188" s="201">
        <v>184</v>
      </c>
      <c r="B188" s="202" t="s">
        <v>1531</v>
      </c>
      <c r="C188" s="203" t="s">
        <v>854</v>
      </c>
      <c r="D188" s="202">
        <v>1.1000000000000001</v>
      </c>
      <c r="E188" s="85">
        <f t="shared" si="2"/>
        <v>30030.21</v>
      </c>
    </row>
    <row r="189" spans="1:6" ht="30" x14ac:dyDescent="0.2">
      <c r="A189" s="201">
        <v>185</v>
      </c>
      <c r="B189" s="202" t="s">
        <v>1532</v>
      </c>
      <c r="C189" s="203" t="s">
        <v>855</v>
      </c>
      <c r="D189" s="202">
        <v>1.35</v>
      </c>
      <c r="E189" s="85">
        <f t="shared" si="2"/>
        <v>36855.26</v>
      </c>
    </row>
    <row r="190" spans="1:6" ht="30" x14ac:dyDescent="0.2">
      <c r="A190" s="201">
        <v>186</v>
      </c>
      <c r="B190" s="202" t="s">
        <v>1533</v>
      </c>
      <c r="C190" s="203" t="s">
        <v>1030</v>
      </c>
      <c r="D190" s="202">
        <v>1.96</v>
      </c>
      <c r="E190" s="85">
        <f t="shared" si="2"/>
        <v>53508.37</v>
      </c>
    </row>
    <row r="191" spans="1:6" ht="24" customHeight="1" x14ac:dyDescent="0.2">
      <c r="A191" s="201">
        <v>187</v>
      </c>
      <c r="B191" s="202" t="s">
        <v>1534</v>
      </c>
      <c r="C191" s="203" t="s">
        <v>856</v>
      </c>
      <c r="D191" s="202">
        <v>25</v>
      </c>
      <c r="E191" s="85">
        <f t="shared" si="2"/>
        <v>682504.75</v>
      </c>
    </row>
    <row r="192" spans="1:6" ht="15" x14ac:dyDescent="0.2">
      <c r="A192" s="289">
        <v>188</v>
      </c>
      <c r="B192" s="287" t="s">
        <v>1535</v>
      </c>
      <c r="C192" s="283" t="s">
        <v>321</v>
      </c>
      <c r="D192" s="287">
        <v>0.49</v>
      </c>
      <c r="E192" s="85">
        <f>D192*$D$3*'3.3'!D18</f>
        <v>10701.67</v>
      </c>
      <c r="F192" s="8" t="s">
        <v>824</v>
      </c>
    </row>
    <row r="193" spans="1:6" ht="15" x14ac:dyDescent="0.2">
      <c r="A193" s="289">
        <v>189</v>
      </c>
      <c r="B193" s="287" t="s">
        <v>1536</v>
      </c>
      <c r="C193" s="283" t="s">
        <v>322</v>
      </c>
      <c r="D193" s="287">
        <v>0.79</v>
      </c>
      <c r="E193" s="85">
        <f>D193*$D$3*'3.3'!D19</f>
        <v>17253.72</v>
      </c>
      <c r="F193" s="8" t="s">
        <v>824</v>
      </c>
    </row>
    <row r="194" spans="1:6" ht="15" x14ac:dyDescent="0.2">
      <c r="A194" s="289">
        <v>190</v>
      </c>
      <c r="B194" s="287" t="s">
        <v>1537</v>
      </c>
      <c r="C194" s="283" t="s">
        <v>323</v>
      </c>
      <c r="D194" s="287">
        <v>1.07</v>
      </c>
      <c r="E194" s="85">
        <f>D194*$D$3*'3.3'!D20</f>
        <v>23368.959999999999</v>
      </c>
      <c r="F194" s="8" t="s">
        <v>824</v>
      </c>
    </row>
    <row r="195" spans="1:6" ht="16.5" customHeight="1" x14ac:dyDescent="0.2">
      <c r="A195" s="289">
        <v>191</v>
      </c>
      <c r="B195" s="287" t="s">
        <v>1538</v>
      </c>
      <c r="C195" s="283" t="s">
        <v>324</v>
      </c>
      <c r="D195" s="287">
        <v>1.19</v>
      </c>
      <c r="E195" s="85">
        <f>D195*$D$3*'3.3'!D21</f>
        <v>25989.78</v>
      </c>
      <c r="F195" s="8" t="s">
        <v>824</v>
      </c>
    </row>
    <row r="196" spans="1:6" ht="19.5" customHeight="1" x14ac:dyDescent="0.2">
      <c r="A196" s="289">
        <v>192</v>
      </c>
      <c r="B196" s="287" t="s">
        <v>1539</v>
      </c>
      <c r="C196" s="283" t="s">
        <v>325</v>
      </c>
      <c r="D196" s="287">
        <v>2.11</v>
      </c>
      <c r="E196" s="85">
        <f>D196*$D$3*'3.3'!D22</f>
        <v>46082.720000000001</v>
      </c>
      <c r="F196" s="8" t="s">
        <v>824</v>
      </c>
    </row>
    <row r="197" spans="1:6" ht="15.75" customHeight="1" x14ac:dyDescent="0.2">
      <c r="A197" s="289">
        <v>193</v>
      </c>
      <c r="B197" s="287" t="s">
        <v>1540</v>
      </c>
      <c r="C197" s="283" t="s">
        <v>622</v>
      </c>
      <c r="D197" s="287">
        <v>2.33</v>
      </c>
      <c r="E197" s="85">
        <f>D197*$D$3*'3.3'!D23</f>
        <v>50887.55</v>
      </c>
      <c r="F197" s="8" t="s">
        <v>824</v>
      </c>
    </row>
    <row r="198" spans="1:6" ht="15" x14ac:dyDescent="0.2">
      <c r="A198" s="201">
        <v>194</v>
      </c>
      <c r="B198" s="202" t="s">
        <v>1541</v>
      </c>
      <c r="C198" s="203" t="s">
        <v>306</v>
      </c>
      <c r="D198" s="202">
        <v>0.51</v>
      </c>
      <c r="E198" s="85">
        <f t="shared" ref="E198:E261" si="3">D198*$D$3</f>
        <v>13923.1</v>
      </c>
    </row>
    <row r="199" spans="1:6" ht="15" x14ac:dyDescent="0.2">
      <c r="A199" s="201">
        <v>195</v>
      </c>
      <c r="B199" s="202" t="s">
        <v>1542</v>
      </c>
      <c r="C199" s="203" t="s">
        <v>87</v>
      </c>
      <c r="D199" s="202">
        <v>0.66</v>
      </c>
      <c r="E199" s="85">
        <f t="shared" si="3"/>
        <v>18018.13</v>
      </c>
    </row>
    <row r="200" spans="1:6" ht="15" x14ac:dyDescent="0.2">
      <c r="A200" s="201">
        <v>196</v>
      </c>
      <c r="B200" s="202" t="s">
        <v>1543</v>
      </c>
      <c r="C200" s="203" t="s">
        <v>88</v>
      </c>
      <c r="D200" s="202">
        <v>1.1100000000000001</v>
      </c>
      <c r="E200" s="85">
        <f t="shared" si="3"/>
        <v>30303.21</v>
      </c>
    </row>
    <row r="201" spans="1:6" ht="15" x14ac:dyDescent="0.2">
      <c r="A201" s="201">
        <v>197</v>
      </c>
      <c r="B201" s="202" t="s">
        <v>1544</v>
      </c>
      <c r="C201" s="203" t="s">
        <v>89</v>
      </c>
      <c r="D201" s="202">
        <v>0.39</v>
      </c>
      <c r="E201" s="85">
        <f t="shared" si="3"/>
        <v>10647.07</v>
      </c>
    </row>
    <row r="202" spans="1:6" ht="15" x14ac:dyDescent="0.2">
      <c r="A202" s="201">
        <v>198</v>
      </c>
      <c r="B202" s="202" t="s">
        <v>1545</v>
      </c>
      <c r="C202" s="203" t="s">
        <v>623</v>
      </c>
      <c r="D202" s="202">
        <v>1.85</v>
      </c>
      <c r="E202" s="85">
        <f t="shared" si="3"/>
        <v>50505.35</v>
      </c>
    </row>
    <row r="203" spans="1:6" ht="15" x14ac:dyDescent="0.2">
      <c r="A203" s="201">
        <v>199</v>
      </c>
      <c r="B203" s="202" t="s">
        <v>1546</v>
      </c>
      <c r="C203" s="203" t="s">
        <v>682</v>
      </c>
      <c r="D203" s="202">
        <v>2.12</v>
      </c>
      <c r="E203" s="85">
        <f t="shared" si="3"/>
        <v>57876.4</v>
      </c>
    </row>
    <row r="204" spans="1:6" ht="15" x14ac:dyDescent="0.2">
      <c r="A204" s="201">
        <v>200</v>
      </c>
      <c r="B204" s="202" t="s">
        <v>1547</v>
      </c>
      <c r="C204" s="203" t="s">
        <v>307</v>
      </c>
      <c r="D204" s="202">
        <v>0.85</v>
      </c>
      <c r="E204" s="85">
        <f t="shared" si="3"/>
        <v>23205.16</v>
      </c>
    </row>
    <row r="205" spans="1:6" ht="30" x14ac:dyDescent="0.2">
      <c r="A205" s="201">
        <v>201</v>
      </c>
      <c r="B205" s="202" t="s">
        <v>1548</v>
      </c>
      <c r="C205" s="203" t="s">
        <v>624</v>
      </c>
      <c r="D205" s="202">
        <v>2.48</v>
      </c>
      <c r="E205" s="85">
        <f t="shared" si="3"/>
        <v>67704.47</v>
      </c>
    </row>
    <row r="206" spans="1:6" ht="30" x14ac:dyDescent="0.2">
      <c r="A206" s="201">
        <v>202</v>
      </c>
      <c r="B206" s="202" t="s">
        <v>1549</v>
      </c>
      <c r="C206" s="203" t="s">
        <v>1031</v>
      </c>
      <c r="D206" s="202">
        <v>0.91</v>
      </c>
      <c r="E206" s="85">
        <f t="shared" si="3"/>
        <v>24843.17</v>
      </c>
    </row>
    <row r="207" spans="1:6" ht="15" x14ac:dyDescent="0.2">
      <c r="A207" s="201">
        <v>203</v>
      </c>
      <c r="B207" s="202" t="s">
        <v>1550</v>
      </c>
      <c r="C207" s="203" t="s">
        <v>69</v>
      </c>
      <c r="D207" s="202">
        <v>1.28</v>
      </c>
      <c r="E207" s="85">
        <f t="shared" si="3"/>
        <v>34944.239999999998</v>
      </c>
    </row>
    <row r="208" spans="1:6" ht="15" x14ac:dyDescent="0.2">
      <c r="A208" s="201">
        <v>204</v>
      </c>
      <c r="B208" s="202" t="s">
        <v>1551</v>
      </c>
      <c r="C208" s="203" t="s">
        <v>625</v>
      </c>
      <c r="D208" s="202">
        <v>1.1100000000000001</v>
      </c>
      <c r="E208" s="85">
        <f t="shared" si="3"/>
        <v>30303.21</v>
      </c>
    </row>
    <row r="209" spans="1:5" ht="15" x14ac:dyDescent="0.2">
      <c r="A209" s="201">
        <v>205</v>
      </c>
      <c r="B209" s="202" t="s">
        <v>1552</v>
      </c>
      <c r="C209" s="203" t="s">
        <v>626</v>
      </c>
      <c r="D209" s="202">
        <v>1.25</v>
      </c>
      <c r="E209" s="85">
        <f t="shared" si="3"/>
        <v>34125.24</v>
      </c>
    </row>
    <row r="210" spans="1:5" ht="15" x14ac:dyDescent="0.2">
      <c r="A210" s="201">
        <v>206</v>
      </c>
      <c r="B210" s="202" t="s">
        <v>1553</v>
      </c>
      <c r="C210" s="203" t="s">
        <v>470</v>
      </c>
      <c r="D210" s="202">
        <v>1.78</v>
      </c>
      <c r="E210" s="85">
        <f t="shared" si="3"/>
        <v>48594.34</v>
      </c>
    </row>
    <row r="211" spans="1:5" ht="15" x14ac:dyDescent="0.2">
      <c r="A211" s="201">
        <v>207</v>
      </c>
      <c r="B211" s="202" t="s">
        <v>1554</v>
      </c>
      <c r="C211" s="203" t="s">
        <v>627</v>
      </c>
      <c r="D211" s="202">
        <v>1.67</v>
      </c>
      <c r="E211" s="85">
        <f t="shared" si="3"/>
        <v>45591.32</v>
      </c>
    </row>
    <row r="212" spans="1:5" ht="15" x14ac:dyDescent="0.2">
      <c r="A212" s="201">
        <v>208</v>
      </c>
      <c r="B212" s="202" t="s">
        <v>1555</v>
      </c>
      <c r="C212" s="203" t="s">
        <v>628</v>
      </c>
      <c r="D212" s="202">
        <v>0.87</v>
      </c>
      <c r="E212" s="85">
        <f t="shared" si="3"/>
        <v>23751.17</v>
      </c>
    </row>
    <row r="213" spans="1:5" ht="15" x14ac:dyDescent="0.2">
      <c r="A213" s="201">
        <v>209</v>
      </c>
      <c r="B213" s="202" t="s">
        <v>1556</v>
      </c>
      <c r="C213" s="203" t="s">
        <v>502</v>
      </c>
      <c r="D213" s="202">
        <v>1.57</v>
      </c>
      <c r="E213" s="85">
        <f t="shared" si="3"/>
        <v>42861.3</v>
      </c>
    </row>
    <row r="214" spans="1:5" ht="30" x14ac:dyDescent="0.2">
      <c r="A214" s="201">
        <v>210</v>
      </c>
      <c r="B214" s="202" t="s">
        <v>1557</v>
      </c>
      <c r="C214" s="203" t="s">
        <v>471</v>
      </c>
      <c r="D214" s="202">
        <v>0.85</v>
      </c>
      <c r="E214" s="85">
        <f t="shared" si="3"/>
        <v>23205.16</v>
      </c>
    </row>
    <row r="215" spans="1:5" ht="15" x14ac:dyDescent="0.2">
      <c r="A215" s="201">
        <v>211</v>
      </c>
      <c r="B215" s="202" t="s">
        <v>1558</v>
      </c>
      <c r="C215" s="203" t="s">
        <v>472</v>
      </c>
      <c r="D215" s="202">
        <v>1.32</v>
      </c>
      <c r="E215" s="85">
        <f t="shared" si="3"/>
        <v>36036.25</v>
      </c>
    </row>
    <row r="216" spans="1:5" ht="15" x14ac:dyDescent="0.2">
      <c r="A216" s="201">
        <v>212</v>
      </c>
      <c r="B216" s="202" t="s">
        <v>1559</v>
      </c>
      <c r="C216" s="203" t="s">
        <v>473</v>
      </c>
      <c r="D216" s="202">
        <v>1.05</v>
      </c>
      <c r="E216" s="85">
        <f t="shared" si="3"/>
        <v>28665.200000000001</v>
      </c>
    </row>
    <row r="217" spans="1:5" ht="15" x14ac:dyDescent="0.2">
      <c r="A217" s="201">
        <v>213</v>
      </c>
      <c r="B217" s="202" t="s">
        <v>1560</v>
      </c>
      <c r="C217" s="203" t="s">
        <v>503</v>
      </c>
      <c r="D217" s="202">
        <v>1.01</v>
      </c>
      <c r="E217" s="85">
        <f t="shared" si="3"/>
        <v>27573.19</v>
      </c>
    </row>
    <row r="218" spans="1:5" ht="15" x14ac:dyDescent="0.2">
      <c r="A218" s="201">
        <v>214</v>
      </c>
      <c r="B218" s="202" t="s">
        <v>1561</v>
      </c>
      <c r="C218" s="203" t="s">
        <v>504</v>
      </c>
      <c r="D218" s="202">
        <v>2.11</v>
      </c>
      <c r="E218" s="85">
        <f t="shared" si="3"/>
        <v>57603.4</v>
      </c>
    </row>
    <row r="219" spans="1:5" ht="15" x14ac:dyDescent="0.2">
      <c r="A219" s="201">
        <v>215</v>
      </c>
      <c r="B219" s="202" t="s">
        <v>1562</v>
      </c>
      <c r="C219" s="203" t="s">
        <v>505</v>
      </c>
      <c r="D219" s="202">
        <v>3.97</v>
      </c>
      <c r="E219" s="85">
        <f t="shared" si="3"/>
        <v>108381.75</v>
      </c>
    </row>
    <row r="220" spans="1:5" ht="15" x14ac:dyDescent="0.2">
      <c r="A220" s="201">
        <v>216</v>
      </c>
      <c r="B220" s="202" t="s">
        <v>1563</v>
      </c>
      <c r="C220" s="203" t="s">
        <v>506</v>
      </c>
      <c r="D220" s="202">
        <v>4.3099999999999996</v>
      </c>
      <c r="E220" s="85">
        <f t="shared" si="3"/>
        <v>117663.82</v>
      </c>
    </row>
    <row r="221" spans="1:5" ht="17.25" customHeight="1" x14ac:dyDescent="0.2">
      <c r="A221" s="201">
        <v>217</v>
      </c>
      <c r="B221" s="202" t="s">
        <v>1564</v>
      </c>
      <c r="C221" s="203" t="s">
        <v>507</v>
      </c>
      <c r="D221" s="202">
        <v>1.2</v>
      </c>
      <c r="E221" s="85">
        <f t="shared" si="3"/>
        <v>32760.23</v>
      </c>
    </row>
    <row r="222" spans="1:5" ht="15" x14ac:dyDescent="0.2">
      <c r="A222" s="201">
        <v>218</v>
      </c>
      <c r="B222" s="202" t="s">
        <v>1565</v>
      </c>
      <c r="C222" s="203" t="s">
        <v>508</v>
      </c>
      <c r="D222" s="202">
        <v>2.37</v>
      </c>
      <c r="E222" s="85">
        <f t="shared" si="3"/>
        <v>64701.45</v>
      </c>
    </row>
    <row r="223" spans="1:5" ht="15" x14ac:dyDescent="0.2">
      <c r="A223" s="201">
        <v>219</v>
      </c>
      <c r="B223" s="202" t="s">
        <v>1566</v>
      </c>
      <c r="C223" s="203" t="s">
        <v>509</v>
      </c>
      <c r="D223" s="202">
        <v>4.13</v>
      </c>
      <c r="E223" s="85">
        <f t="shared" si="3"/>
        <v>112749.78</v>
      </c>
    </row>
    <row r="224" spans="1:5" ht="15" x14ac:dyDescent="0.2">
      <c r="A224" s="201">
        <v>220</v>
      </c>
      <c r="B224" s="202" t="s">
        <v>1567</v>
      </c>
      <c r="C224" s="203" t="s">
        <v>510</v>
      </c>
      <c r="D224" s="202">
        <v>6.08</v>
      </c>
      <c r="E224" s="85">
        <f t="shared" si="3"/>
        <v>165985.16</v>
      </c>
    </row>
    <row r="225" spans="1:5" ht="15" x14ac:dyDescent="0.2">
      <c r="A225" s="201">
        <v>221</v>
      </c>
      <c r="B225" s="202" t="s">
        <v>1568</v>
      </c>
      <c r="C225" s="203" t="s">
        <v>511</v>
      </c>
      <c r="D225" s="202">
        <v>7.12</v>
      </c>
      <c r="E225" s="85">
        <f t="shared" si="3"/>
        <v>194377.35</v>
      </c>
    </row>
    <row r="226" spans="1:5" ht="30" x14ac:dyDescent="0.2">
      <c r="A226" s="201">
        <v>222</v>
      </c>
      <c r="B226" s="202" t="s">
        <v>1569</v>
      </c>
      <c r="C226" s="203" t="s">
        <v>382</v>
      </c>
      <c r="D226" s="202">
        <v>0.79</v>
      </c>
      <c r="E226" s="85">
        <f t="shared" si="3"/>
        <v>21567.15</v>
      </c>
    </row>
    <row r="227" spans="1:5" ht="30" x14ac:dyDescent="0.2">
      <c r="A227" s="201">
        <v>223</v>
      </c>
      <c r="B227" s="202" t="s">
        <v>1570</v>
      </c>
      <c r="C227" s="203" t="s">
        <v>673</v>
      </c>
      <c r="D227" s="202">
        <v>0.74</v>
      </c>
      <c r="E227" s="85">
        <f t="shared" si="3"/>
        <v>20202.14</v>
      </c>
    </row>
    <row r="228" spans="1:5" ht="30" x14ac:dyDescent="0.2">
      <c r="A228" s="201">
        <v>224</v>
      </c>
      <c r="B228" s="202" t="s">
        <v>1571</v>
      </c>
      <c r="C228" s="203" t="s">
        <v>383</v>
      </c>
      <c r="D228" s="202">
        <v>0.69</v>
      </c>
      <c r="E228" s="85">
        <f t="shared" si="3"/>
        <v>18837.13</v>
      </c>
    </row>
    <row r="229" spans="1:5" ht="15" x14ac:dyDescent="0.2">
      <c r="A229" s="201">
        <v>225</v>
      </c>
      <c r="B229" s="202" t="s">
        <v>1572</v>
      </c>
      <c r="C229" s="203" t="s">
        <v>384</v>
      </c>
      <c r="D229" s="202">
        <v>0.72</v>
      </c>
      <c r="E229" s="85">
        <f t="shared" si="3"/>
        <v>19656.14</v>
      </c>
    </row>
    <row r="230" spans="1:5" ht="15" x14ac:dyDescent="0.2">
      <c r="A230" s="201">
        <v>226</v>
      </c>
      <c r="B230" s="202" t="s">
        <v>1573</v>
      </c>
      <c r="C230" s="203" t="s">
        <v>385</v>
      </c>
      <c r="D230" s="202">
        <v>0.59</v>
      </c>
      <c r="E230" s="85">
        <f t="shared" si="3"/>
        <v>16107.11</v>
      </c>
    </row>
    <row r="231" spans="1:5" ht="15" x14ac:dyDescent="0.2">
      <c r="A231" s="201">
        <v>227</v>
      </c>
      <c r="B231" s="202" t="s">
        <v>1574</v>
      </c>
      <c r="C231" s="203" t="s">
        <v>799</v>
      </c>
      <c r="D231" s="202">
        <v>0.7</v>
      </c>
      <c r="E231" s="85">
        <f t="shared" si="3"/>
        <v>19110.13</v>
      </c>
    </row>
    <row r="232" spans="1:5" ht="30" x14ac:dyDescent="0.2">
      <c r="A232" s="201">
        <v>228</v>
      </c>
      <c r="B232" s="202" t="s">
        <v>1575</v>
      </c>
      <c r="C232" s="203" t="s">
        <v>1032</v>
      </c>
      <c r="D232" s="202">
        <v>0.78</v>
      </c>
      <c r="E232" s="85">
        <f t="shared" si="3"/>
        <v>21294.15</v>
      </c>
    </row>
    <row r="233" spans="1:5" ht="30" x14ac:dyDescent="0.2">
      <c r="A233" s="201">
        <v>229</v>
      </c>
      <c r="B233" s="202" t="s">
        <v>1576</v>
      </c>
      <c r="C233" s="203" t="s">
        <v>930</v>
      </c>
      <c r="D233" s="202">
        <v>1.7</v>
      </c>
      <c r="E233" s="85">
        <f t="shared" si="3"/>
        <v>46410.32</v>
      </c>
    </row>
    <row r="234" spans="1:5" ht="15" x14ac:dyDescent="0.2">
      <c r="A234" s="201">
        <v>230</v>
      </c>
      <c r="B234" s="202" t="s">
        <v>1577</v>
      </c>
      <c r="C234" s="203" t="s">
        <v>931</v>
      </c>
      <c r="D234" s="202">
        <v>0.78</v>
      </c>
      <c r="E234" s="85">
        <f t="shared" si="3"/>
        <v>21294.15</v>
      </c>
    </row>
    <row r="235" spans="1:5" ht="15" x14ac:dyDescent="0.2">
      <c r="A235" s="201">
        <v>231</v>
      </c>
      <c r="B235" s="202" t="s">
        <v>1578</v>
      </c>
      <c r="C235" s="203" t="s">
        <v>932</v>
      </c>
      <c r="D235" s="202">
        <v>1.54</v>
      </c>
      <c r="E235" s="85">
        <f t="shared" si="3"/>
        <v>42042.29</v>
      </c>
    </row>
    <row r="236" spans="1:5" ht="30" x14ac:dyDescent="0.2">
      <c r="A236" s="201">
        <v>232</v>
      </c>
      <c r="B236" s="202" t="s">
        <v>1579</v>
      </c>
      <c r="C236" s="203" t="s">
        <v>235</v>
      </c>
      <c r="D236" s="202">
        <v>0.75</v>
      </c>
      <c r="E236" s="85">
        <f t="shared" si="3"/>
        <v>20475.14</v>
      </c>
    </row>
    <row r="237" spans="1:5" ht="15" x14ac:dyDescent="0.2">
      <c r="A237" s="201">
        <v>233</v>
      </c>
      <c r="B237" s="202" t="s">
        <v>1580</v>
      </c>
      <c r="C237" s="203" t="s">
        <v>236</v>
      </c>
      <c r="D237" s="202">
        <v>0.89</v>
      </c>
      <c r="E237" s="85">
        <f t="shared" si="3"/>
        <v>24297.17</v>
      </c>
    </row>
    <row r="238" spans="1:5" ht="15" x14ac:dyDescent="0.2">
      <c r="A238" s="201">
        <v>234</v>
      </c>
      <c r="B238" s="202" t="s">
        <v>1581</v>
      </c>
      <c r="C238" s="203" t="s">
        <v>863</v>
      </c>
      <c r="D238" s="202">
        <v>0.53</v>
      </c>
      <c r="E238" s="85">
        <f t="shared" si="3"/>
        <v>14469.1</v>
      </c>
    </row>
    <row r="239" spans="1:5" ht="30" x14ac:dyDescent="0.2">
      <c r="A239" s="201">
        <v>235</v>
      </c>
      <c r="B239" s="202" t="s">
        <v>1582</v>
      </c>
      <c r="C239" s="203" t="s">
        <v>1033</v>
      </c>
      <c r="D239" s="204">
        <v>4.07</v>
      </c>
      <c r="E239" s="85">
        <f t="shared" si="3"/>
        <v>111111.77</v>
      </c>
    </row>
    <row r="240" spans="1:5" ht="30" x14ac:dyDescent="0.2">
      <c r="A240" s="201">
        <v>236</v>
      </c>
      <c r="B240" s="202" t="s">
        <v>1583</v>
      </c>
      <c r="C240" s="203" t="s">
        <v>1034</v>
      </c>
      <c r="D240" s="202">
        <v>1</v>
      </c>
      <c r="E240" s="85">
        <f t="shared" si="3"/>
        <v>27300.19</v>
      </c>
    </row>
    <row r="241" spans="1:5" ht="15" x14ac:dyDescent="0.2">
      <c r="A241" s="201">
        <v>237</v>
      </c>
      <c r="B241" s="202" t="s">
        <v>1584</v>
      </c>
      <c r="C241" s="203" t="s">
        <v>474</v>
      </c>
      <c r="D241" s="202">
        <v>2.0499999999999998</v>
      </c>
      <c r="E241" s="85">
        <f t="shared" si="3"/>
        <v>55965.39</v>
      </c>
    </row>
    <row r="242" spans="1:5" ht="30" x14ac:dyDescent="0.2">
      <c r="A242" s="201">
        <v>238</v>
      </c>
      <c r="B242" s="202" t="s">
        <v>1585</v>
      </c>
      <c r="C242" s="203" t="s">
        <v>114</v>
      </c>
      <c r="D242" s="202">
        <v>1.54</v>
      </c>
      <c r="E242" s="85">
        <f t="shared" si="3"/>
        <v>42042.29</v>
      </c>
    </row>
    <row r="243" spans="1:5" ht="30" x14ac:dyDescent="0.2">
      <c r="A243" s="201">
        <v>239</v>
      </c>
      <c r="B243" s="202" t="s">
        <v>1586</v>
      </c>
      <c r="C243" s="203" t="s">
        <v>115</v>
      </c>
      <c r="D243" s="202">
        <v>1.92</v>
      </c>
      <c r="E243" s="85">
        <f t="shared" si="3"/>
        <v>52416.36</v>
      </c>
    </row>
    <row r="244" spans="1:5" ht="30" x14ac:dyDescent="0.2">
      <c r="A244" s="201">
        <v>240</v>
      </c>
      <c r="B244" s="202" t="s">
        <v>1587</v>
      </c>
      <c r="C244" s="203" t="s">
        <v>179</v>
      </c>
      <c r="D244" s="202">
        <v>2.56</v>
      </c>
      <c r="E244" s="85">
        <f t="shared" si="3"/>
        <v>69888.490000000005</v>
      </c>
    </row>
    <row r="245" spans="1:5" ht="30" x14ac:dyDescent="0.2">
      <c r="A245" s="201">
        <v>241</v>
      </c>
      <c r="B245" s="202" t="s">
        <v>1588</v>
      </c>
      <c r="C245" s="203" t="s">
        <v>180</v>
      </c>
      <c r="D245" s="202">
        <v>4.12</v>
      </c>
      <c r="E245" s="85">
        <f t="shared" si="3"/>
        <v>112476.78</v>
      </c>
    </row>
    <row r="246" spans="1:5" ht="30" customHeight="1" x14ac:dyDescent="0.2">
      <c r="A246" s="201">
        <v>242</v>
      </c>
      <c r="B246" s="202" t="s">
        <v>1589</v>
      </c>
      <c r="C246" s="203" t="s">
        <v>475</v>
      </c>
      <c r="D246" s="202">
        <v>0.99</v>
      </c>
      <c r="E246" s="85">
        <f t="shared" si="3"/>
        <v>27027.19</v>
      </c>
    </row>
    <row r="247" spans="1:5" ht="15" x14ac:dyDescent="0.2">
      <c r="A247" s="201">
        <v>243</v>
      </c>
      <c r="B247" s="202" t="s">
        <v>1590</v>
      </c>
      <c r="C247" s="203" t="s">
        <v>181</v>
      </c>
      <c r="D247" s="202">
        <v>1.52</v>
      </c>
      <c r="E247" s="85">
        <f t="shared" si="3"/>
        <v>41496.29</v>
      </c>
    </row>
    <row r="248" spans="1:5" ht="30" x14ac:dyDescent="0.2">
      <c r="A248" s="201">
        <v>244</v>
      </c>
      <c r="B248" s="202" t="s">
        <v>1591</v>
      </c>
      <c r="C248" s="203" t="s">
        <v>182</v>
      </c>
      <c r="D248" s="202">
        <v>0.69</v>
      </c>
      <c r="E248" s="85">
        <f t="shared" si="3"/>
        <v>18837.13</v>
      </c>
    </row>
    <row r="249" spans="1:5" ht="30" x14ac:dyDescent="0.2">
      <c r="A249" s="201">
        <v>245</v>
      </c>
      <c r="B249" s="202" t="s">
        <v>1592</v>
      </c>
      <c r="C249" s="203" t="s">
        <v>476</v>
      </c>
      <c r="D249" s="202">
        <v>0.56000000000000005</v>
      </c>
      <c r="E249" s="85">
        <f t="shared" si="3"/>
        <v>15288.11</v>
      </c>
    </row>
    <row r="250" spans="1:5" ht="15" x14ac:dyDescent="0.2">
      <c r="A250" s="201">
        <v>246</v>
      </c>
      <c r="B250" s="202" t="s">
        <v>1593</v>
      </c>
      <c r="C250" s="203" t="s">
        <v>477</v>
      </c>
      <c r="D250" s="202">
        <v>0.74</v>
      </c>
      <c r="E250" s="85">
        <f t="shared" si="3"/>
        <v>20202.14</v>
      </c>
    </row>
    <row r="251" spans="1:5" ht="30" x14ac:dyDescent="0.2">
      <c r="A251" s="201">
        <v>247</v>
      </c>
      <c r="B251" s="202" t="s">
        <v>1594</v>
      </c>
      <c r="C251" s="203" t="s">
        <v>478</v>
      </c>
      <c r="D251" s="202">
        <v>1.44</v>
      </c>
      <c r="E251" s="85">
        <f t="shared" si="3"/>
        <v>39312.269999999997</v>
      </c>
    </row>
    <row r="252" spans="1:5" ht="15" x14ac:dyDescent="0.2">
      <c r="A252" s="201">
        <v>248</v>
      </c>
      <c r="B252" s="202" t="s">
        <v>1595</v>
      </c>
      <c r="C252" s="203" t="s">
        <v>479</v>
      </c>
      <c r="D252" s="202">
        <v>7.07</v>
      </c>
      <c r="E252" s="85">
        <f t="shared" si="3"/>
        <v>193012.34</v>
      </c>
    </row>
    <row r="253" spans="1:5" ht="15" x14ac:dyDescent="0.2">
      <c r="A253" s="201">
        <v>249</v>
      </c>
      <c r="B253" s="202" t="s">
        <v>1596</v>
      </c>
      <c r="C253" s="203" t="s">
        <v>800</v>
      </c>
      <c r="D253" s="202">
        <v>4.46</v>
      </c>
      <c r="E253" s="85">
        <f t="shared" si="3"/>
        <v>121758.85</v>
      </c>
    </row>
    <row r="254" spans="1:5" ht="15" x14ac:dyDescent="0.2">
      <c r="A254" s="201">
        <v>250</v>
      </c>
      <c r="B254" s="202" t="s">
        <v>1597</v>
      </c>
      <c r="C254" s="203" t="s">
        <v>94</v>
      </c>
      <c r="D254" s="202">
        <v>0.79</v>
      </c>
      <c r="E254" s="85">
        <f t="shared" si="3"/>
        <v>21567.15</v>
      </c>
    </row>
    <row r="255" spans="1:5" ht="15" x14ac:dyDescent="0.2">
      <c r="A255" s="201">
        <v>251</v>
      </c>
      <c r="B255" s="202" t="s">
        <v>1598</v>
      </c>
      <c r="C255" s="203" t="s">
        <v>95</v>
      </c>
      <c r="D255" s="202">
        <v>0.93</v>
      </c>
      <c r="E255" s="85">
        <f t="shared" si="3"/>
        <v>25389.18</v>
      </c>
    </row>
    <row r="256" spans="1:5" ht="15" x14ac:dyDescent="0.2">
      <c r="A256" s="201">
        <v>252</v>
      </c>
      <c r="B256" s="202" t="s">
        <v>1599</v>
      </c>
      <c r="C256" s="203" t="s">
        <v>96</v>
      </c>
      <c r="D256" s="202">
        <v>1.37</v>
      </c>
      <c r="E256" s="85">
        <f t="shared" si="3"/>
        <v>37401.26</v>
      </c>
    </row>
    <row r="257" spans="1:5" ht="15" x14ac:dyDescent="0.2">
      <c r="A257" s="201">
        <v>253</v>
      </c>
      <c r="B257" s="202" t="s">
        <v>1600</v>
      </c>
      <c r="C257" s="203" t="s">
        <v>97</v>
      </c>
      <c r="D257" s="202">
        <v>2.42</v>
      </c>
      <c r="E257" s="85">
        <f t="shared" si="3"/>
        <v>66066.460000000006</v>
      </c>
    </row>
    <row r="258" spans="1:5" ht="15" x14ac:dyDescent="0.2">
      <c r="A258" s="201">
        <v>254</v>
      </c>
      <c r="B258" s="202" t="s">
        <v>1601</v>
      </c>
      <c r="C258" s="203" t="s">
        <v>98</v>
      </c>
      <c r="D258" s="202">
        <v>3.15</v>
      </c>
      <c r="E258" s="85">
        <f t="shared" si="3"/>
        <v>85995.6</v>
      </c>
    </row>
    <row r="259" spans="1:5" ht="30" x14ac:dyDescent="0.2">
      <c r="A259" s="201">
        <v>255</v>
      </c>
      <c r="B259" s="202" t="s">
        <v>1602</v>
      </c>
      <c r="C259" s="203" t="s">
        <v>480</v>
      </c>
      <c r="D259" s="202">
        <v>0.86</v>
      </c>
      <c r="E259" s="85">
        <f t="shared" si="3"/>
        <v>23478.16</v>
      </c>
    </row>
    <row r="260" spans="1:5" ht="30" x14ac:dyDescent="0.2">
      <c r="A260" s="201">
        <v>256</v>
      </c>
      <c r="B260" s="202" t="s">
        <v>1603</v>
      </c>
      <c r="C260" s="203" t="s">
        <v>933</v>
      </c>
      <c r="D260" s="202">
        <v>0.49</v>
      </c>
      <c r="E260" s="85">
        <f t="shared" si="3"/>
        <v>13377.09</v>
      </c>
    </row>
    <row r="261" spans="1:5" ht="45" x14ac:dyDescent="0.2">
      <c r="A261" s="201">
        <v>257</v>
      </c>
      <c r="B261" s="202" t="s">
        <v>1604</v>
      </c>
      <c r="C261" s="203" t="s">
        <v>668</v>
      </c>
      <c r="D261" s="202">
        <v>0.64</v>
      </c>
      <c r="E261" s="85">
        <f t="shared" si="3"/>
        <v>17472.12</v>
      </c>
    </row>
    <row r="262" spans="1:5" ht="15" x14ac:dyDescent="0.2">
      <c r="A262" s="201">
        <v>258</v>
      </c>
      <c r="B262" s="202" t="s">
        <v>1605</v>
      </c>
      <c r="C262" s="203" t="s">
        <v>6</v>
      </c>
      <c r="D262" s="202">
        <v>0.73</v>
      </c>
      <c r="E262" s="85">
        <f t="shared" ref="E262:E325" si="4">D262*$D$3</f>
        <v>19929.14</v>
      </c>
    </row>
    <row r="263" spans="1:5" ht="30" x14ac:dyDescent="0.2">
      <c r="A263" s="201">
        <v>259</v>
      </c>
      <c r="B263" s="202" t="s">
        <v>1606</v>
      </c>
      <c r="C263" s="203" t="s">
        <v>99</v>
      </c>
      <c r="D263" s="202">
        <v>0.67</v>
      </c>
      <c r="E263" s="85">
        <f t="shared" si="4"/>
        <v>18291.13</v>
      </c>
    </row>
    <row r="264" spans="1:5" ht="15" x14ac:dyDescent="0.2">
      <c r="A264" s="201">
        <v>260</v>
      </c>
      <c r="B264" s="202" t="s">
        <v>1607</v>
      </c>
      <c r="C264" s="203" t="s">
        <v>867</v>
      </c>
      <c r="D264" s="202">
        <v>1.2</v>
      </c>
      <c r="E264" s="85">
        <f t="shared" si="4"/>
        <v>32760.23</v>
      </c>
    </row>
    <row r="265" spans="1:5" ht="15" x14ac:dyDescent="0.2">
      <c r="A265" s="201">
        <v>261</v>
      </c>
      <c r="B265" s="202" t="s">
        <v>1608</v>
      </c>
      <c r="C265" s="203" t="s">
        <v>100</v>
      </c>
      <c r="D265" s="202">
        <v>1.42</v>
      </c>
      <c r="E265" s="85">
        <f t="shared" si="4"/>
        <v>38766.269999999997</v>
      </c>
    </row>
    <row r="266" spans="1:5" ht="15" x14ac:dyDescent="0.2">
      <c r="A266" s="201">
        <v>262</v>
      </c>
      <c r="B266" s="202" t="s">
        <v>1609</v>
      </c>
      <c r="C266" s="203" t="s">
        <v>101</v>
      </c>
      <c r="D266" s="202">
        <v>2.31</v>
      </c>
      <c r="E266" s="85">
        <f t="shared" si="4"/>
        <v>63063.44</v>
      </c>
    </row>
    <row r="267" spans="1:5" ht="15" x14ac:dyDescent="0.2">
      <c r="A267" s="201">
        <v>263</v>
      </c>
      <c r="B267" s="202" t="s">
        <v>1610</v>
      </c>
      <c r="C267" s="203" t="s">
        <v>102</v>
      </c>
      <c r="D267" s="202">
        <v>3.12</v>
      </c>
      <c r="E267" s="85">
        <f t="shared" si="4"/>
        <v>85176.59</v>
      </c>
    </row>
    <row r="268" spans="1:5" ht="30" x14ac:dyDescent="0.2">
      <c r="A268" s="201">
        <v>264</v>
      </c>
      <c r="B268" s="202" t="s">
        <v>1611</v>
      </c>
      <c r="C268" s="203" t="s">
        <v>57</v>
      </c>
      <c r="D268" s="202">
        <v>1.08</v>
      </c>
      <c r="E268" s="85">
        <f t="shared" si="4"/>
        <v>29484.21</v>
      </c>
    </row>
    <row r="269" spans="1:5" ht="30" x14ac:dyDescent="0.2">
      <c r="A269" s="201">
        <v>265</v>
      </c>
      <c r="B269" s="202" t="s">
        <v>1612</v>
      </c>
      <c r="C269" s="203" t="s">
        <v>58</v>
      </c>
      <c r="D269" s="202">
        <v>1.1200000000000001</v>
      </c>
      <c r="E269" s="85">
        <f t="shared" si="4"/>
        <v>30576.21</v>
      </c>
    </row>
    <row r="270" spans="1:5" ht="30" x14ac:dyDescent="0.2">
      <c r="A270" s="201">
        <v>266</v>
      </c>
      <c r="B270" s="426" t="s">
        <v>1613</v>
      </c>
      <c r="C270" s="203" t="s">
        <v>722</v>
      </c>
      <c r="D270" s="202">
        <v>1.62</v>
      </c>
      <c r="E270" s="85">
        <f t="shared" si="4"/>
        <v>44226.31</v>
      </c>
    </row>
    <row r="271" spans="1:5" ht="30" x14ac:dyDescent="0.2">
      <c r="A271" s="201">
        <v>267</v>
      </c>
      <c r="B271" s="202" t="s">
        <v>1614</v>
      </c>
      <c r="C271" s="203" t="s">
        <v>723</v>
      </c>
      <c r="D271" s="202">
        <v>1.95</v>
      </c>
      <c r="E271" s="85">
        <f t="shared" si="4"/>
        <v>53235.37</v>
      </c>
    </row>
    <row r="272" spans="1:5" ht="30" x14ac:dyDescent="0.2">
      <c r="A272" s="201">
        <v>268</v>
      </c>
      <c r="B272" s="202" t="s">
        <v>1615</v>
      </c>
      <c r="C272" s="203" t="s">
        <v>724</v>
      </c>
      <c r="D272" s="202">
        <v>2.14</v>
      </c>
      <c r="E272" s="85">
        <f t="shared" si="4"/>
        <v>58422.41</v>
      </c>
    </row>
    <row r="273" spans="1:5" ht="30" x14ac:dyDescent="0.2">
      <c r="A273" s="201">
        <v>269</v>
      </c>
      <c r="B273" s="202" t="s">
        <v>1616</v>
      </c>
      <c r="C273" s="203" t="s">
        <v>725</v>
      </c>
      <c r="D273" s="202">
        <v>4.13</v>
      </c>
      <c r="E273" s="85">
        <f t="shared" si="4"/>
        <v>112749.78</v>
      </c>
    </row>
    <row r="274" spans="1:5" ht="15" x14ac:dyDescent="0.2">
      <c r="A274" s="201">
        <v>270</v>
      </c>
      <c r="B274" s="202" t="s">
        <v>1617</v>
      </c>
      <c r="C274" s="203" t="s">
        <v>7</v>
      </c>
      <c r="D274" s="202">
        <v>0.61</v>
      </c>
      <c r="E274" s="85">
        <f t="shared" si="4"/>
        <v>16653.12</v>
      </c>
    </row>
    <row r="275" spans="1:5" ht="30" x14ac:dyDescent="0.2">
      <c r="A275" s="201">
        <v>271</v>
      </c>
      <c r="B275" s="202" t="s">
        <v>1618</v>
      </c>
      <c r="C275" s="203" t="s">
        <v>726</v>
      </c>
      <c r="D275" s="202">
        <v>0.55000000000000004</v>
      </c>
      <c r="E275" s="85">
        <f t="shared" si="4"/>
        <v>15015.1</v>
      </c>
    </row>
    <row r="276" spans="1:5" ht="30" x14ac:dyDescent="0.2">
      <c r="A276" s="201">
        <v>272</v>
      </c>
      <c r="B276" s="202" t="s">
        <v>1619</v>
      </c>
      <c r="C276" s="203" t="s">
        <v>727</v>
      </c>
      <c r="D276" s="202">
        <v>0.71</v>
      </c>
      <c r="E276" s="85">
        <f t="shared" si="4"/>
        <v>19383.13</v>
      </c>
    </row>
    <row r="277" spans="1:5" ht="30" x14ac:dyDescent="0.2">
      <c r="A277" s="201">
        <v>273</v>
      </c>
      <c r="B277" s="202" t="s">
        <v>1620</v>
      </c>
      <c r="C277" s="203" t="s">
        <v>728</v>
      </c>
      <c r="D277" s="202">
        <v>1.38</v>
      </c>
      <c r="E277" s="85">
        <f t="shared" si="4"/>
        <v>37674.26</v>
      </c>
    </row>
    <row r="278" spans="1:5" ht="30" x14ac:dyDescent="0.2">
      <c r="A278" s="201">
        <v>274</v>
      </c>
      <c r="B278" s="202" t="s">
        <v>1621</v>
      </c>
      <c r="C278" s="203" t="s">
        <v>729</v>
      </c>
      <c r="D278" s="202">
        <v>2.41</v>
      </c>
      <c r="E278" s="85">
        <f t="shared" si="4"/>
        <v>65793.460000000006</v>
      </c>
    </row>
    <row r="279" spans="1:5" ht="30" x14ac:dyDescent="0.2">
      <c r="A279" s="201">
        <v>275</v>
      </c>
      <c r="B279" s="202" t="s">
        <v>1622</v>
      </c>
      <c r="C279" s="203" t="s">
        <v>730</v>
      </c>
      <c r="D279" s="202">
        <v>1.43</v>
      </c>
      <c r="E279" s="85">
        <f t="shared" si="4"/>
        <v>39039.269999999997</v>
      </c>
    </row>
    <row r="280" spans="1:5" ht="30" x14ac:dyDescent="0.2">
      <c r="A280" s="201">
        <v>276</v>
      </c>
      <c r="B280" s="202" t="s">
        <v>1623</v>
      </c>
      <c r="C280" s="203" t="s">
        <v>241</v>
      </c>
      <c r="D280" s="202">
        <v>1.83</v>
      </c>
      <c r="E280" s="85">
        <f t="shared" si="4"/>
        <v>49959.35</v>
      </c>
    </row>
    <row r="281" spans="1:5" ht="30" x14ac:dyDescent="0.2">
      <c r="A281" s="201">
        <v>277</v>
      </c>
      <c r="B281" s="202" t="s">
        <v>1624</v>
      </c>
      <c r="C281" s="203" t="s">
        <v>242</v>
      </c>
      <c r="D281" s="202">
        <v>2.16</v>
      </c>
      <c r="E281" s="85">
        <f t="shared" si="4"/>
        <v>58968.41</v>
      </c>
    </row>
    <row r="282" spans="1:5" ht="15" x14ac:dyDescent="0.2">
      <c r="A282" s="201">
        <v>278</v>
      </c>
      <c r="B282" s="202" t="s">
        <v>1625</v>
      </c>
      <c r="C282" s="203" t="s">
        <v>243</v>
      </c>
      <c r="D282" s="202">
        <v>1.81</v>
      </c>
      <c r="E282" s="85">
        <f t="shared" si="4"/>
        <v>49413.34</v>
      </c>
    </row>
    <row r="283" spans="1:5" ht="15" x14ac:dyDescent="0.2">
      <c r="A283" s="201">
        <v>279</v>
      </c>
      <c r="B283" s="202" t="s">
        <v>1626</v>
      </c>
      <c r="C283" s="203" t="s">
        <v>244</v>
      </c>
      <c r="D283" s="202">
        <v>2.67</v>
      </c>
      <c r="E283" s="85">
        <f t="shared" si="4"/>
        <v>72891.509999999995</v>
      </c>
    </row>
    <row r="284" spans="1:5" ht="45" x14ac:dyDescent="0.2">
      <c r="A284" s="201">
        <v>280</v>
      </c>
      <c r="B284" s="202" t="s">
        <v>1627</v>
      </c>
      <c r="C284" s="203" t="s">
        <v>1035</v>
      </c>
      <c r="D284" s="202">
        <v>0.73</v>
      </c>
      <c r="E284" s="85">
        <f t="shared" si="4"/>
        <v>19929.14</v>
      </c>
    </row>
    <row r="285" spans="1:5" ht="15" x14ac:dyDescent="0.2">
      <c r="A285" s="201">
        <v>281</v>
      </c>
      <c r="B285" s="202" t="s">
        <v>1628</v>
      </c>
      <c r="C285" s="203" t="s">
        <v>245</v>
      </c>
      <c r="D285" s="202">
        <v>0.76</v>
      </c>
      <c r="E285" s="85">
        <f t="shared" si="4"/>
        <v>20748.14</v>
      </c>
    </row>
    <row r="286" spans="1:5" ht="15" x14ac:dyDescent="0.2">
      <c r="A286" s="201">
        <v>282</v>
      </c>
      <c r="B286" s="202" t="s">
        <v>1629</v>
      </c>
      <c r="C286" s="203" t="s">
        <v>934</v>
      </c>
      <c r="D286" s="202">
        <v>2.42</v>
      </c>
      <c r="E286" s="85">
        <f t="shared" si="4"/>
        <v>66066.460000000006</v>
      </c>
    </row>
    <row r="287" spans="1:5" ht="15" x14ac:dyDescent="0.2">
      <c r="A287" s="201">
        <v>283</v>
      </c>
      <c r="B287" s="202" t="s">
        <v>1630</v>
      </c>
      <c r="C287" s="203" t="s">
        <v>935</v>
      </c>
      <c r="D287" s="202">
        <v>3.51</v>
      </c>
      <c r="E287" s="85">
        <f t="shared" si="4"/>
        <v>95823.67</v>
      </c>
    </row>
    <row r="288" spans="1:5" ht="15" x14ac:dyDescent="0.2">
      <c r="A288" s="201">
        <v>284</v>
      </c>
      <c r="B288" s="202" t="s">
        <v>1631</v>
      </c>
      <c r="C288" s="203" t="s">
        <v>936</v>
      </c>
      <c r="D288" s="202">
        <v>4.0199999999999996</v>
      </c>
      <c r="E288" s="85">
        <f t="shared" si="4"/>
        <v>109746.76</v>
      </c>
    </row>
    <row r="289" spans="1:5" ht="30" x14ac:dyDescent="0.2">
      <c r="A289" s="201">
        <v>285</v>
      </c>
      <c r="B289" s="202" t="s">
        <v>1632</v>
      </c>
      <c r="C289" s="203" t="s">
        <v>731</v>
      </c>
      <c r="D289" s="202">
        <v>0.84</v>
      </c>
      <c r="E289" s="85">
        <f t="shared" si="4"/>
        <v>22932.16</v>
      </c>
    </row>
    <row r="290" spans="1:5" ht="30" x14ac:dyDescent="0.2">
      <c r="A290" s="201">
        <v>286</v>
      </c>
      <c r="B290" s="202" t="s">
        <v>1633</v>
      </c>
      <c r="C290" s="203" t="s">
        <v>1036</v>
      </c>
      <c r="D290" s="202">
        <v>0.5</v>
      </c>
      <c r="E290" s="85">
        <f t="shared" si="4"/>
        <v>13650.1</v>
      </c>
    </row>
    <row r="291" spans="1:5" ht="15" x14ac:dyDescent="0.2">
      <c r="A291" s="201">
        <v>287</v>
      </c>
      <c r="B291" s="202" t="s">
        <v>1634</v>
      </c>
      <c r="C291" s="203" t="s">
        <v>732</v>
      </c>
      <c r="D291" s="202">
        <v>0.37</v>
      </c>
      <c r="E291" s="85">
        <f t="shared" si="4"/>
        <v>10101.07</v>
      </c>
    </row>
    <row r="292" spans="1:5" ht="30" x14ac:dyDescent="0.2">
      <c r="A292" s="201">
        <v>288</v>
      </c>
      <c r="B292" s="202" t="s">
        <v>1635</v>
      </c>
      <c r="C292" s="203" t="s">
        <v>246</v>
      </c>
      <c r="D292" s="202">
        <v>1.19</v>
      </c>
      <c r="E292" s="85">
        <f t="shared" si="4"/>
        <v>32487.23</v>
      </c>
    </row>
    <row r="293" spans="1:5" ht="15" x14ac:dyDescent="0.2">
      <c r="A293" s="201">
        <v>289</v>
      </c>
      <c r="B293" s="202" t="s">
        <v>1636</v>
      </c>
      <c r="C293" s="203" t="s">
        <v>247</v>
      </c>
      <c r="D293" s="202">
        <v>1.1499999999999999</v>
      </c>
      <c r="E293" s="85">
        <f t="shared" si="4"/>
        <v>31395.22</v>
      </c>
    </row>
    <row r="294" spans="1:5" ht="15" x14ac:dyDescent="0.2">
      <c r="A294" s="201">
        <v>290</v>
      </c>
      <c r="B294" s="202" t="s">
        <v>1637</v>
      </c>
      <c r="C294" s="203" t="s">
        <v>248</v>
      </c>
      <c r="D294" s="202">
        <v>1.43</v>
      </c>
      <c r="E294" s="85">
        <f t="shared" si="4"/>
        <v>39039.269999999997</v>
      </c>
    </row>
    <row r="295" spans="1:5" ht="15" x14ac:dyDescent="0.2">
      <c r="A295" s="201">
        <v>291</v>
      </c>
      <c r="B295" s="202" t="s">
        <v>1638</v>
      </c>
      <c r="C295" s="203" t="s">
        <v>249</v>
      </c>
      <c r="D295" s="202">
        <v>3</v>
      </c>
      <c r="E295" s="85">
        <f t="shared" si="4"/>
        <v>81900.570000000007</v>
      </c>
    </row>
    <row r="296" spans="1:5" ht="15" x14ac:dyDescent="0.2">
      <c r="A296" s="201">
        <v>292</v>
      </c>
      <c r="B296" s="202" t="s">
        <v>1639</v>
      </c>
      <c r="C296" s="203" t="s">
        <v>250</v>
      </c>
      <c r="D296" s="202">
        <v>4.3</v>
      </c>
      <c r="E296" s="85">
        <f t="shared" si="4"/>
        <v>117390.82</v>
      </c>
    </row>
    <row r="297" spans="1:5" ht="15" x14ac:dyDescent="0.2">
      <c r="A297" s="201">
        <v>293</v>
      </c>
      <c r="B297" s="202" t="s">
        <v>1640</v>
      </c>
      <c r="C297" s="203" t="s">
        <v>251</v>
      </c>
      <c r="D297" s="202">
        <v>2.42</v>
      </c>
      <c r="E297" s="85">
        <f t="shared" si="4"/>
        <v>66066.460000000006</v>
      </c>
    </row>
    <row r="298" spans="1:5" ht="15" x14ac:dyDescent="0.2">
      <c r="A298" s="201">
        <v>294</v>
      </c>
      <c r="B298" s="202" t="s">
        <v>1641</v>
      </c>
      <c r="C298" s="203" t="s">
        <v>252</v>
      </c>
      <c r="D298" s="202">
        <v>2.69</v>
      </c>
      <c r="E298" s="85">
        <f t="shared" si="4"/>
        <v>73437.509999999995</v>
      </c>
    </row>
    <row r="299" spans="1:5" ht="15" x14ac:dyDescent="0.2">
      <c r="A299" s="201">
        <v>295</v>
      </c>
      <c r="B299" s="202" t="s">
        <v>1642</v>
      </c>
      <c r="C299" s="203" t="s">
        <v>253</v>
      </c>
      <c r="D299" s="202">
        <v>4.12</v>
      </c>
      <c r="E299" s="85">
        <f t="shared" si="4"/>
        <v>112476.78</v>
      </c>
    </row>
    <row r="300" spans="1:5" ht="30" x14ac:dyDescent="0.2">
      <c r="A300" s="201">
        <v>296</v>
      </c>
      <c r="B300" s="202" t="s">
        <v>1643</v>
      </c>
      <c r="C300" s="203" t="s">
        <v>254</v>
      </c>
      <c r="D300" s="202">
        <v>1.1599999999999999</v>
      </c>
      <c r="E300" s="85">
        <f t="shared" si="4"/>
        <v>31668.22</v>
      </c>
    </row>
    <row r="301" spans="1:5" ht="30" x14ac:dyDescent="0.2">
      <c r="A301" s="201">
        <v>297</v>
      </c>
      <c r="B301" s="202" t="s">
        <v>1644</v>
      </c>
      <c r="C301" s="203" t="s">
        <v>255</v>
      </c>
      <c r="D301" s="202">
        <v>1.95</v>
      </c>
      <c r="E301" s="85">
        <f t="shared" si="4"/>
        <v>53235.37</v>
      </c>
    </row>
    <row r="302" spans="1:5" ht="30" x14ac:dyDescent="0.2">
      <c r="A302" s="201">
        <v>298</v>
      </c>
      <c r="B302" s="202" t="s">
        <v>1645</v>
      </c>
      <c r="C302" s="203" t="s">
        <v>256</v>
      </c>
      <c r="D302" s="202">
        <v>2.46</v>
      </c>
      <c r="E302" s="85">
        <f t="shared" si="4"/>
        <v>67158.47</v>
      </c>
    </row>
    <row r="303" spans="1:5" ht="15" x14ac:dyDescent="0.2">
      <c r="A303" s="201">
        <v>299</v>
      </c>
      <c r="B303" s="202" t="s">
        <v>1646</v>
      </c>
      <c r="C303" s="203" t="s">
        <v>937</v>
      </c>
      <c r="D303" s="202">
        <v>0.73</v>
      </c>
      <c r="E303" s="85">
        <f t="shared" si="4"/>
        <v>19929.14</v>
      </c>
    </row>
    <row r="304" spans="1:5" ht="15" x14ac:dyDescent="0.2">
      <c r="A304" s="201">
        <v>300</v>
      </c>
      <c r="B304" s="202" t="s">
        <v>1647</v>
      </c>
      <c r="C304" s="203" t="s">
        <v>938</v>
      </c>
      <c r="D304" s="202">
        <v>0.91</v>
      </c>
      <c r="E304" s="85">
        <f t="shared" si="4"/>
        <v>24843.17</v>
      </c>
    </row>
    <row r="305" spans="1:5" ht="15" x14ac:dyDescent="0.2">
      <c r="A305" s="201">
        <v>301</v>
      </c>
      <c r="B305" s="202" t="s">
        <v>1648</v>
      </c>
      <c r="C305" s="203" t="s">
        <v>257</v>
      </c>
      <c r="D305" s="202">
        <v>0.86</v>
      </c>
      <c r="E305" s="85">
        <f t="shared" si="4"/>
        <v>23478.16</v>
      </c>
    </row>
    <row r="306" spans="1:5" ht="15" x14ac:dyDescent="0.2">
      <c r="A306" s="201">
        <v>302</v>
      </c>
      <c r="B306" s="202" t="s">
        <v>1649</v>
      </c>
      <c r="C306" s="203" t="s">
        <v>258</v>
      </c>
      <c r="D306" s="202">
        <v>1.24</v>
      </c>
      <c r="E306" s="85">
        <f t="shared" si="4"/>
        <v>33852.239999999998</v>
      </c>
    </row>
    <row r="307" spans="1:5" ht="15" x14ac:dyDescent="0.2">
      <c r="A307" s="201">
        <v>303</v>
      </c>
      <c r="B307" s="202" t="s">
        <v>1650</v>
      </c>
      <c r="C307" s="203" t="s">
        <v>259</v>
      </c>
      <c r="D307" s="202">
        <v>1.78</v>
      </c>
      <c r="E307" s="85">
        <f t="shared" si="4"/>
        <v>48594.34</v>
      </c>
    </row>
    <row r="308" spans="1:5" ht="15" x14ac:dyDescent="0.2">
      <c r="A308" s="201">
        <v>304</v>
      </c>
      <c r="B308" s="202" t="s">
        <v>1651</v>
      </c>
      <c r="C308" s="203" t="s">
        <v>260</v>
      </c>
      <c r="D308" s="202">
        <v>1.1299999999999999</v>
      </c>
      <c r="E308" s="85">
        <f t="shared" si="4"/>
        <v>30849.21</v>
      </c>
    </row>
    <row r="309" spans="1:5" ht="15" x14ac:dyDescent="0.2">
      <c r="A309" s="201">
        <v>305</v>
      </c>
      <c r="B309" s="202" t="s">
        <v>1652</v>
      </c>
      <c r="C309" s="203" t="s">
        <v>261</v>
      </c>
      <c r="D309" s="202">
        <v>1.19</v>
      </c>
      <c r="E309" s="85">
        <f t="shared" si="4"/>
        <v>32487.23</v>
      </c>
    </row>
    <row r="310" spans="1:5" ht="15" x14ac:dyDescent="0.2">
      <c r="A310" s="201">
        <v>306</v>
      </c>
      <c r="B310" s="202" t="s">
        <v>1653</v>
      </c>
      <c r="C310" s="203" t="s">
        <v>262</v>
      </c>
      <c r="D310" s="202">
        <v>2.13</v>
      </c>
      <c r="E310" s="85">
        <f t="shared" si="4"/>
        <v>58149.4</v>
      </c>
    </row>
    <row r="311" spans="1:5" ht="15" x14ac:dyDescent="0.2">
      <c r="A311" s="201">
        <v>307</v>
      </c>
      <c r="B311" s="202" t="s">
        <v>1654</v>
      </c>
      <c r="C311" s="203" t="s">
        <v>263</v>
      </c>
      <c r="D311" s="202">
        <v>1.17</v>
      </c>
      <c r="E311" s="85">
        <f t="shared" si="4"/>
        <v>31941.22</v>
      </c>
    </row>
    <row r="312" spans="1:5" ht="15" x14ac:dyDescent="0.2">
      <c r="A312" s="201">
        <v>308</v>
      </c>
      <c r="B312" s="202" t="s">
        <v>1655</v>
      </c>
      <c r="C312" s="203" t="s">
        <v>264</v>
      </c>
      <c r="D312" s="202">
        <v>2.91</v>
      </c>
      <c r="E312" s="85">
        <f t="shared" si="4"/>
        <v>79443.55</v>
      </c>
    </row>
    <row r="313" spans="1:5" ht="15" x14ac:dyDescent="0.2">
      <c r="A313" s="201">
        <v>309</v>
      </c>
      <c r="B313" s="202" t="s">
        <v>1656</v>
      </c>
      <c r="C313" s="203" t="s">
        <v>265</v>
      </c>
      <c r="D313" s="202">
        <v>1.21</v>
      </c>
      <c r="E313" s="85">
        <f t="shared" si="4"/>
        <v>33033.230000000003</v>
      </c>
    </row>
    <row r="314" spans="1:5" ht="15" x14ac:dyDescent="0.2">
      <c r="A314" s="201">
        <v>310</v>
      </c>
      <c r="B314" s="202" t="s">
        <v>1657</v>
      </c>
      <c r="C314" s="203" t="s">
        <v>266</v>
      </c>
      <c r="D314" s="202">
        <v>2.0299999999999998</v>
      </c>
      <c r="E314" s="85">
        <f t="shared" si="4"/>
        <v>55419.39</v>
      </c>
    </row>
    <row r="315" spans="1:5" ht="15" x14ac:dyDescent="0.2">
      <c r="A315" s="201">
        <v>311</v>
      </c>
      <c r="B315" s="202" t="s">
        <v>1658</v>
      </c>
      <c r="C315" s="203" t="s">
        <v>267</v>
      </c>
      <c r="D315" s="202">
        <v>3.54</v>
      </c>
      <c r="E315" s="85">
        <f t="shared" si="4"/>
        <v>96642.67</v>
      </c>
    </row>
    <row r="316" spans="1:5" ht="15" x14ac:dyDescent="0.2">
      <c r="A316" s="201">
        <v>312</v>
      </c>
      <c r="B316" s="202" t="s">
        <v>1659</v>
      </c>
      <c r="C316" s="203" t="s">
        <v>268</v>
      </c>
      <c r="D316" s="202">
        <v>5.2</v>
      </c>
      <c r="E316" s="85">
        <f t="shared" si="4"/>
        <v>141960.99</v>
      </c>
    </row>
    <row r="317" spans="1:5" ht="15" x14ac:dyDescent="0.2">
      <c r="A317" s="201">
        <v>313</v>
      </c>
      <c r="B317" s="202" t="s">
        <v>1660</v>
      </c>
      <c r="C317" s="203" t="s">
        <v>269</v>
      </c>
      <c r="D317" s="202">
        <v>11.11</v>
      </c>
      <c r="E317" s="85">
        <f t="shared" si="4"/>
        <v>303305.11</v>
      </c>
    </row>
    <row r="318" spans="1:5" ht="15" x14ac:dyDescent="0.2">
      <c r="A318" s="201">
        <v>314</v>
      </c>
      <c r="B318" s="202" t="s">
        <v>1661</v>
      </c>
      <c r="C318" s="203" t="s">
        <v>1037</v>
      </c>
      <c r="D318" s="204">
        <v>14.07</v>
      </c>
      <c r="E318" s="85">
        <f t="shared" si="4"/>
        <v>384113.67</v>
      </c>
    </row>
    <row r="319" spans="1:5" ht="30" x14ac:dyDescent="0.2">
      <c r="A319" s="201">
        <v>315</v>
      </c>
      <c r="B319" s="202" t="s">
        <v>1662</v>
      </c>
      <c r="C319" s="203" t="s">
        <v>393</v>
      </c>
      <c r="D319" s="202">
        <v>0.89</v>
      </c>
      <c r="E319" s="85">
        <f t="shared" si="4"/>
        <v>24297.17</v>
      </c>
    </row>
    <row r="320" spans="1:5" ht="15" x14ac:dyDescent="0.2">
      <c r="A320" s="201">
        <v>316</v>
      </c>
      <c r="B320" s="202" t="s">
        <v>1663</v>
      </c>
      <c r="C320" s="203" t="s">
        <v>270</v>
      </c>
      <c r="D320" s="202">
        <v>0.74</v>
      </c>
      <c r="E320" s="85">
        <f t="shared" si="4"/>
        <v>20202.14</v>
      </c>
    </row>
    <row r="321" spans="1:5" ht="15" x14ac:dyDescent="0.2">
      <c r="A321" s="201">
        <v>317</v>
      </c>
      <c r="B321" s="202" t="s">
        <v>1664</v>
      </c>
      <c r="C321" s="203" t="s">
        <v>317</v>
      </c>
      <c r="D321" s="202">
        <v>1.27</v>
      </c>
      <c r="E321" s="85">
        <f t="shared" si="4"/>
        <v>34671.24</v>
      </c>
    </row>
    <row r="322" spans="1:5" ht="15" x14ac:dyDescent="0.2">
      <c r="A322" s="201">
        <v>318</v>
      </c>
      <c r="B322" s="202" t="s">
        <v>1665</v>
      </c>
      <c r="C322" s="203" t="s">
        <v>318</v>
      </c>
      <c r="D322" s="202">
        <v>1.63</v>
      </c>
      <c r="E322" s="85">
        <f t="shared" si="4"/>
        <v>44499.31</v>
      </c>
    </row>
    <row r="323" spans="1:5" ht="15" x14ac:dyDescent="0.2">
      <c r="A323" s="201">
        <v>319</v>
      </c>
      <c r="B323" s="202" t="s">
        <v>1666</v>
      </c>
      <c r="C323" s="203" t="s">
        <v>319</v>
      </c>
      <c r="D323" s="202">
        <v>1.9</v>
      </c>
      <c r="E323" s="85">
        <f t="shared" si="4"/>
        <v>51870.36</v>
      </c>
    </row>
    <row r="324" spans="1:5" ht="15" x14ac:dyDescent="0.2">
      <c r="A324" s="201">
        <v>320</v>
      </c>
      <c r="B324" s="202" t="s">
        <v>1667</v>
      </c>
      <c r="C324" s="203" t="s">
        <v>939</v>
      </c>
      <c r="D324" s="202">
        <v>1.02</v>
      </c>
      <c r="E324" s="85">
        <f t="shared" si="4"/>
        <v>27846.19</v>
      </c>
    </row>
    <row r="325" spans="1:5" ht="15" x14ac:dyDescent="0.2">
      <c r="A325" s="201">
        <v>321</v>
      </c>
      <c r="B325" s="202" t="s">
        <v>1668</v>
      </c>
      <c r="C325" s="203" t="s">
        <v>1038</v>
      </c>
      <c r="D325" s="202">
        <v>1.49</v>
      </c>
      <c r="E325" s="85">
        <f t="shared" si="4"/>
        <v>40677.279999999999</v>
      </c>
    </row>
    <row r="326" spans="1:5" ht="15" x14ac:dyDescent="0.2">
      <c r="A326" s="201">
        <v>322</v>
      </c>
      <c r="B326" s="202" t="s">
        <v>1669</v>
      </c>
      <c r="C326" s="203" t="s">
        <v>320</v>
      </c>
      <c r="D326" s="202">
        <v>2.14</v>
      </c>
      <c r="E326" s="85">
        <f t="shared" ref="E326:E363" si="5">D326*$D$3</f>
        <v>58422.41</v>
      </c>
    </row>
    <row r="327" spans="1:5" ht="15" x14ac:dyDescent="0.2">
      <c r="A327" s="201">
        <v>323</v>
      </c>
      <c r="B327" s="202" t="s">
        <v>1670</v>
      </c>
      <c r="C327" s="203" t="s">
        <v>940</v>
      </c>
      <c r="D327" s="202">
        <v>1.25</v>
      </c>
      <c r="E327" s="85">
        <f t="shared" si="5"/>
        <v>34125.24</v>
      </c>
    </row>
    <row r="328" spans="1:5" ht="15" x14ac:dyDescent="0.2">
      <c r="A328" s="201">
        <v>324</v>
      </c>
      <c r="B328" s="202" t="s">
        <v>1671</v>
      </c>
      <c r="C328" s="203" t="s">
        <v>941</v>
      </c>
      <c r="D328" s="202">
        <v>2.76</v>
      </c>
      <c r="E328" s="85">
        <f t="shared" si="5"/>
        <v>75348.52</v>
      </c>
    </row>
    <row r="329" spans="1:5" ht="30" x14ac:dyDescent="0.2">
      <c r="A329" s="201">
        <v>325</v>
      </c>
      <c r="B329" s="202" t="s">
        <v>1672</v>
      </c>
      <c r="C329" s="203" t="s">
        <v>1039</v>
      </c>
      <c r="D329" s="202">
        <v>0.76</v>
      </c>
      <c r="E329" s="85">
        <f t="shared" si="5"/>
        <v>20748.14</v>
      </c>
    </row>
    <row r="330" spans="1:5" ht="15" x14ac:dyDescent="0.2">
      <c r="A330" s="201">
        <v>326</v>
      </c>
      <c r="B330" s="202" t="s">
        <v>1673</v>
      </c>
      <c r="C330" s="203" t="s">
        <v>733</v>
      </c>
      <c r="D330" s="202">
        <v>1.06</v>
      </c>
      <c r="E330" s="85">
        <f t="shared" si="5"/>
        <v>28938.2</v>
      </c>
    </row>
    <row r="331" spans="1:5" ht="15" x14ac:dyDescent="0.2">
      <c r="A331" s="201">
        <v>327</v>
      </c>
      <c r="B331" s="202" t="s">
        <v>1674</v>
      </c>
      <c r="C331" s="203" t="s">
        <v>394</v>
      </c>
      <c r="D331" s="202">
        <v>1.1599999999999999</v>
      </c>
      <c r="E331" s="85">
        <f t="shared" si="5"/>
        <v>31668.22</v>
      </c>
    </row>
    <row r="332" spans="1:5" ht="15" x14ac:dyDescent="0.2">
      <c r="A332" s="201">
        <v>328</v>
      </c>
      <c r="B332" s="202" t="s">
        <v>1675</v>
      </c>
      <c r="C332" s="203" t="s">
        <v>675</v>
      </c>
      <c r="D332" s="202">
        <v>3.32</v>
      </c>
      <c r="E332" s="85">
        <f t="shared" si="5"/>
        <v>90636.63</v>
      </c>
    </row>
    <row r="333" spans="1:5" ht="15" x14ac:dyDescent="0.2">
      <c r="A333" s="201">
        <v>329</v>
      </c>
      <c r="B333" s="202" t="s">
        <v>1676</v>
      </c>
      <c r="C333" s="203" t="s">
        <v>801</v>
      </c>
      <c r="D333" s="202">
        <v>4.32</v>
      </c>
      <c r="E333" s="85">
        <f t="shared" si="5"/>
        <v>117936.82</v>
      </c>
    </row>
    <row r="334" spans="1:5" ht="15" x14ac:dyDescent="0.2">
      <c r="A334" s="201">
        <v>330</v>
      </c>
      <c r="B334" s="202" t="s">
        <v>1677</v>
      </c>
      <c r="C334" s="203" t="s">
        <v>676</v>
      </c>
      <c r="D334" s="202">
        <v>3.5</v>
      </c>
      <c r="E334" s="85">
        <f t="shared" si="5"/>
        <v>95550.67</v>
      </c>
    </row>
    <row r="335" spans="1:5" ht="30" x14ac:dyDescent="0.2">
      <c r="A335" s="201">
        <v>331</v>
      </c>
      <c r="B335" s="202" t="s">
        <v>1678</v>
      </c>
      <c r="C335" s="203" t="s">
        <v>1679</v>
      </c>
      <c r="D335" s="202">
        <v>5.35</v>
      </c>
      <c r="E335" s="85">
        <f t="shared" si="5"/>
        <v>146056.01999999999</v>
      </c>
    </row>
    <row r="336" spans="1:5" ht="30" x14ac:dyDescent="0.2">
      <c r="A336" s="201">
        <v>332</v>
      </c>
      <c r="B336" s="202" t="s">
        <v>1680</v>
      </c>
      <c r="C336" s="203" t="s">
        <v>875</v>
      </c>
      <c r="D336" s="202">
        <v>0.32</v>
      </c>
      <c r="E336" s="85">
        <f t="shared" si="5"/>
        <v>8736.06</v>
      </c>
    </row>
    <row r="337" spans="1:6" ht="30" x14ac:dyDescent="0.2">
      <c r="A337" s="201">
        <v>333</v>
      </c>
      <c r="B337" s="202" t="s">
        <v>1681</v>
      </c>
      <c r="C337" s="203" t="s">
        <v>618</v>
      </c>
      <c r="D337" s="202">
        <v>0.46</v>
      </c>
      <c r="E337" s="85">
        <f t="shared" si="5"/>
        <v>12558.09</v>
      </c>
    </row>
    <row r="338" spans="1:6" ht="15" x14ac:dyDescent="0.2">
      <c r="A338" s="201">
        <v>334</v>
      </c>
      <c r="B338" s="202" t="s">
        <v>1682</v>
      </c>
      <c r="C338" s="203" t="s">
        <v>619</v>
      </c>
      <c r="D338" s="202">
        <v>8.4</v>
      </c>
      <c r="E338" s="85">
        <f t="shared" si="5"/>
        <v>229321.60000000001</v>
      </c>
    </row>
    <row r="339" spans="1:6" ht="15" x14ac:dyDescent="0.2">
      <c r="A339" s="201">
        <v>335</v>
      </c>
      <c r="B339" s="202" t="s">
        <v>1683</v>
      </c>
      <c r="C339" s="203" t="s">
        <v>620</v>
      </c>
      <c r="D339" s="202">
        <v>2.3199999999999998</v>
      </c>
      <c r="E339" s="85">
        <f t="shared" si="5"/>
        <v>63336.44</v>
      </c>
    </row>
    <row r="340" spans="1:6" ht="29.25" customHeight="1" x14ac:dyDescent="0.2">
      <c r="A340" s="201">
        <v>336</v>
      </c>
      <c r="B340" s="202" t="s">
        <v>1684</v>
      </c>
      <c r="C340" s="203" t="s">
        <v>1040</v>
      </c>
      <c r="D340" s="202">
        <v>18.149999999999999</v>
      </c>
      <c r="E340" s="85">
        <f t="shared" si="5"/>
        <v>495498.45</v>
      </c>
    </row>
    <row r="341" spans="1:6" ht="17.25" customHeight="1" x14ac:dyDescent="0.2">
      <c r="A341" s="201">
        <v>337</v>
      </c>
      <c r="B341" s="202" t="s">
        <v>1685</v>
      </c>
      <c r="C341" s="203" t="s">
        <v>1041</v>
      </c>
      <c r="D341" s="204">
        <v>2.0499999999999998</v>
      </c>
      <c r="E341" s="85">
        <f t="shared" si="5"/>
        <v>55965.39</v>
      </c>
    </row>
    <row r="342" spans="1:6" ht="15" x14ac:dyDescent="0.2">
      <c r="A342" s="201">
        <v>338</v>
      </c>
      <c r="B342" s="202" t="s">
        <v>1686</v>
      </c>
      <c r="C342" s="203" t="s">
        <v>1042</v>
      </c>
      <c r="D342" s="204">
        <v>7.81</v>
      </c>
      <c r="E342" s="85">
        <f t="shared" si="5"/>
        <v>213214.48</v>
      </c>
    </row>
    <row r="343" spans="1:6" ht="15" x14ac:dyDescent="0.2">
      <c r="A343" s="201">
        <v>339</v>
      </c>
      <c r="B343" s="202" t="s">
        <v>1687</v>
      </c>
      <c r="C343" s="203" t="s">
        <v>1043</v>
      </c>
      <c r="D343" s="204">
        <v>15.57</v>
      </c>
      <c r="E343" s="85">
        <f t="shared" si="5"/>
        <v>425063.96</v>
      </c>
    </row>
    <row r="344" spans="1:6" ht="27" customHeight="1" x14ac:dyDescent="0.2">
      <c r="A344" s="201">
        <v>340</v>
      </c>
      <c r="B344" s="202" t="s">
        <v>1688</v>
      </c>
      <c r="C344" s="203" t="s">
        <v>451</v>
      </c>
      <c r="D344" s="204">
        <v>0.5</v>
      </c>
      <c r="E344" s="85">
        <f t="shared" si="5"/>
        <v>13650.1</v>
      </c>
    </row>
    <row r="345" spans="1:6" ht="30" x14ac:dyDescent="0.2">
      <c r="A345" s="201">
        <v>341</v>
      </c>
      <c r="B345" s="202" t="s">
        <v>1689</v>
      </c>
      <c r="C345" s="203" t="s">
        <v>1056</v>
      </c>
      <c r="D345" s="202">
        <v>1.31</v>
      </c>
      <c r="E345" s="85">
        <f t="shared" si="5"/>
        <v>35763.25</v>
      </c>
    </row>
    <row r="346" spans="1:6" ht="30" x14ac:dyDescent="0.2">
      <c r="A346" s="201">
        <v>342</v>
      </c>
      <c r="B346" s="202" t="s">
        <v>1690</v>
      </c>
      <c r="C346" s="203" t="s">
        <v>1044</v>
      </c>
      <c r="D346" s="202">
        <v>1.82</v>
      </c>
      <c r="E346" s="85">
        <f t="shared" si="5"/>
        <v>49686.35</v>
      </c>
      <c r="F346" s="36"/>
    </row>
    <row r="347" spans="1:6" ht="30" x14ac:dyDescent="0.2">
      <c r="A347" s="201">
        <v>343</v>
      </c>
      <c r="B347" s="202" t="s">
        <v>1691</v>
      </c>
      <c r="C347" s="203" t="s">
        <v>1045</v>
      </c>
      <c r="D347" s="204">
        <v>3.12</v>
      </c>
      <c r="E347" s="85">
        <f t="shared" si="5"/>
        <v>85176.59</v>
      </c>
      <c r="F347" s="36"/>
    </row>
    <row r="348" spans="1:6" ht="30" x14ac:dyDescent="0.2">
      <c r="A348" s="201">
        <v>344</v>
      </c>
      <c r="B348" s="202" t="s">
        <v>1692</v>
      </c>
      <c r="C348" s="203" t="s">
        <v>1046</v>
      </c>
      <c r="D348" s="204">
        <v>8.6</v>
      </c>
      <c r="E348" s="85">
        <f>D348*$D$3*'3.3'!D24</f>
        <v>246520.72</v>
      </c>
      <c r="F348" s="36" t="s">
        <v>824</v>
      </c>
    </row>
    <row r="349" spans="1:6" ht="45" x14ac:dyDescent="0.2">
      <c r="A349" s="201">
        <v>345</v>
      </c>
      <c r="B349" s="202" t="s">
        <v>1693</v>
      </c>
      <c r="C349" s="203" t="s">
        <v>1058</v>
      </c>
      <c r="D349" s="204">
        <v>1.24</v>
      </c>
      <c r="E349" s="85">
        <f t="shared" si="5"/>
        <v>33852.239999999998</v>
      </c>
      <c r="F349" s="36"/>
    </row>
    <row r="350" spans="1:6" ht="45" x14ac:dyDescent="0.2">
      <c r="A350" s="201">
        <v>346</v>
      </c>
      <c r="B350" s="202" t="s">
        <v>1694</v>
      </c>
      <c r="C350" s="203" t="s">
        <v>1695</v>
      </c>
      <c r="D350" s="204">
        <v>1.67</v>
      </c>
      <c r="E350" s="85">
        <f t="shared" si="5"/>
        <v>45591.32</v>
      </c>
      <c r="F350" s="36"/>
    </row>
    <row r="351" spans="1:6" ht="45" x14ac:dyDescent="0.2">
      <c r="A351" s="201">
        <v>347</v>
      </c>
      <c r="B351" s="202" t="s">
        <v>1696</v>
      </c>
      <c r="C351" s="203" t="s">
        <v>1047</v>
      </c>
      <c r="D351" s="204">
        <v>3.03</v>
      </c>
      <c r="E351" s="85">
        <f t="shared" si="5"/>
        <v>82719.58</v>
      </c>
      <c r="F351" s="36"/>
    </row>
    <row r="352" spans="1:6" ht="15" x14ac:dyDescent="0.2">
      <c r="A352" s="201">
        <v>348</v>
      </c>
      <c r="B352" s="202" t="s">
        <v>1697</v>
      </c>
      <c r="C352" s="203" t="s">
        <v>1248</v>
      </c>
      <c r="D352" s="204">
        <v>1.02</v>
      </c>
      <c r="E352" s="85">
        <f t="shared" si="5"/>
        <v>27846.19</v>
      </c>
      <c r="F352" s="36"/>
    </row>
    <row r="353" spans="1:6" ht="15" x14ac:dyDescent="0.2">
      <c r="A353" s="201">
        <v>349</v>
      </c>
      <c r="B353" s="202" t="s">
        <v>1698</v>
      </c>
      <c r="C353" s="203" t="s">
        <v>1249</v>
      </c>
      <c r="D353" s="204">
        <v>1.38</v>
      </c>
      <c r="E353" s="85">
        <f t="shared" si="5"/>
        <v>37674.26</v>
      </c>
      <c r="F353" s="36"/>
    </row>
    <row r="354" spans="1:6" ht="15" x14ac:dyDescent="0.2">
      <c r="A354" s="201">
        <v>350</v>
      </c>
      <c r="B354" s="202" t="s">
        <v>1699</v>
      </c>
      <c r="C354" s="203" t="s">
        <v>1250</v>
      </c>
      <c r="D354" s="204">
        <v>2</v>
      </c>
      <c r="E354" s="85">
        <f t="shared" si="5"/>
        <v>54600.38</v>
      </c>
      <c r="F354" s="36"/>
    </row>
    <row r="355" spans="1:6" ht="30" x14ac:dyDescent="0.2">
      <c r="A355" s="201">
        <v>351</v>
      </c>
      <c r="B355" s="202" t="s">
        <v>1700</v>
      </c>
      <c r="C355" s="203" t="s">
        <v>1701</v>
      </c>
      <c r="D355" s="204">
        <v>0.59</v>
      </c>
      <c r="E355" s="85">
        <f>D355*$D$3*'3.3'!D25</f>
        <v>16912.47</v>
      </c>
      <c r="F355" s="36" t="s">
        <v>824</v>
      </c>
    </row>
    <row r="356" spans="1:6" ht="30" x14ac:dyDescent="0.2">
      <c r="A356" s="201">
        <v>352</v>
      </c>
      <c r="B356" s="202" t="s">
        <v>1702</v>
      </c>
      <c r="C356" s="203" t="s">
        <v>1703</v>
      </c>
      <c r="D356" s="204">
        <v>0.84</v>
      </c>
      <c r="E356" s="85">
        <f>D356*$D$3*'3.3'!D26</f>
        <v>24078.77</v>
      </c>
      <c r="F356" s="36" t="s">
        <v>824</v>
      </c>
    </row>
    <row r="357" spans="1:6" ht="30" x14ac:dyDescent="0.2">
      <c r="A357" s="201">
        <v>353</v>
      </c>
      <c r="B357" s="202" t="s">
        <v>1704</v>
      </c>
      <c r="C357" s="203" t="s">
        <v>1705</v>
      </c>
      <c r="D357" s="204">
        <v>1.17</v>
      </c>
      <c r="E357" s="85">
        <f t="shared" si="5"/>
        <v>31941.22</v>
      </c>
      <c r="F357" s="36"/>
    </row>
    <row r="358" spans="1:6" ht="30" x14ac:dyDescent="0.2">
      <c r="A358" s="201">
        <v>354</v>
      </c>
      <c r="B358" s="202" t="s">
        <v>1706</v>
      </c>
      <c r="C358" s="203" t="s">
        <v>756</v>
      </c>
      <c r="D358" s="204">
        <v>1.5</v>
      </c>
      <c r="E358" s="85">
        <f t="shared" si="5"/>
        <v>40950.29</v>
      </c>
      <c r="F358" s="36"/>
    </row>
    <row r="359" spans="1:6" ht="30" x14ac:dyDescent="0.2">
      <c r="A359" s="201">
        <v>355</v>
      </c>
      <c r="B359" s="202" t="s">
        <v>1707</v>
      </c>
      <c r="C359" s="203" t="s">
        <v>877</v>
      </c>
      <c r="D359" s="204">
        <v>1.8</v>
      </c>
      <c r="E359" s="85">
        <f t="shared" si="5"/>
        <v>49140.34</v>
      </c>
      <c r="F359" s="36"/>
    </row>
    <row r="360" spans="1:6" ht="45" x14ac:dyDescent="0.2">
      <c r="A360" s="201">
        <v>356</v>
      </c>
      <c r="B360" s="202" t="s">
        <v>1708</v>
      </c>
      <c r="C360" s="203" t="s">
        <v>757</v>
      </c>
      <c r="D360" s="204">
        <v>4.8099999999999996</v>
      </c>
      <c r="E360" s="85">
        <f t="shared" si="5"/>
        <v>131313.91</v>
      </c>
      <c r="F360" s="36"/>
    </row>
    <row r="361" spans="1:6" ht="30" x14ac:dyDescent="0.2">
      <c r="A361" s="201">
        <v>357</v>
      </c>
      <c r="B361" s="202" t="s">
        <v>1709</v>
      </c>
      <c r="C361" s="203" t="s">
        <v>396</v>
      </c>
      <c r="D361" s="204">
        <v>2.75</v>
      </c>
      <c r="E361" s="85">
        <f t="shared" si="5"/>
        <v>75075.520000000004</v>
      </c>
      <c r="F361" s="36"/>
    </row>
    <row r="362" spans="1:6" ht="30" x14ac:dyDescent="0.2">
      <c r="A362" s="201">
        <v>358</v>
      </c>
      <c r="B362" s="202" t="s">
        <v>1710</v>
      </c>
      <c r="C362" s="203" t="s">
        <v>1048</v>
      </c>
      <c r="D362" s="204">
        <v>2.35</v>
      </c>
      <c r="E362" s="85">
        <f t="shared" si="5"/>
        <v>64155.45</v>
      </c>
      <c r="F362" s="36"/>
    </row>
    <row r="363" spans="1:6" ht="18.75" customHeight="1" x14ac:dyDescent="0.2">
      <c r="A363" s="201">
        <v>359</v>
      </c>
      <c r="B363" s="202" t="s">
        <v>1711</v>
      </c>
      <c r="C363" s="203" t="s">
        <v>1049</v>
      </c>
      <c r="D363" s="204">
        <v>1.5</v>
      </c>
      <c r="E363" s="85">
        <f t="shared" si="5"/>
        <v>40950.29</v>
      </c>
    </row>
    <row r="364" spans="1:6" ht="33.75" customHeight="1" x14ac:dyDescent="0.2">
      <c r="A364" s="536" t="s">
        <v>2346</v>
      </c>
      <c r="B364" s="536"/>
      <c r="C364" s="536"/>
      <c r="D364" s="536"/>
      <c r="E364" s="536"/>
    </row>
  </sheetData>
  <autoFilter ref="A3:F364"/>
  <customSheetViews>
    <customSheetView guid="{A751BF42-68F4-4BC0-A7EA-44F046D619A6}" showPageBreaks="1" view="pageBreakPreview" showRuler="0">
      <selection activeCell="C211" sqref="A1:C211"/>
      <pageMargins left="0.39370078740157483" right="0.39370078740157483" top="0.39370078740157483" bottom="0.39370078740157483" header="0.51181102362204722" footer="0.51181102362204722"/>
      <pageSetup paperSize="9" fitToHeight="66" orientation="portrait" verticalDpi="0" r:id="rId1"/>
      <headerFooter alignWithMargins="0"/>
    </customSheetView>
  </customSheetViews>
  <mergeCells count="4">
    <mergeCell ref="B1:E1"/>
    <mergeCell ref="A2:E2"/>
    <mergeCell ref="A364:E364"/>
    <mergeCell ref="A161:A162"/>
  </mergeCells>
  <phoneticPr fontId="5" type="noConversion"/>
  <pageMargins left="0.39370078740157483" right="0.39370078740157483" top="0.39370078740157483" bottom="0.39370078740157483" header="0.51181102362204722" footer="0.51181102362204722"/>
  <pageSetup paperSize="9" scale="86" fitToHeight="66" orientation="portrait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562"/>
  <sheetViews>
    <sheetView view="pageBreakPreview" topLeftCell="B1" zoomScale="120" zoomScaleNormal="100" zoomScaleSheetLayoutView="120" workbookViewId="0">
      <pane ySplit="3" topLeftCell="A160" activePane="bottomLeft" state="frozen"/>
      <selection activeCell="M33" sqref="M33"/>
      <selection pane="bottomLeft" activeCell="D162" sqref="D162"/>
    </sheetView>
  </sheetViews>
  <sheetFormatPr defaultColWidth="9.140625" defaultRowHeight="12.75" x14ac:dyDescent="0.2"/>
  <cols>
    <col min="1" max="1" width="6" style="8" customWidth="1"/>
    <col min="2" max="2" width="11.28515625" style="15" customWidth="1"/>
    <col min="3" max="3" width="63.42578125" style="8" customWidth="1"/>
    <col min="4" max="4" width="15.85546875" style="8" customWidth="1"/>
    <col min="5" max="16384" width="9.140625" style="8"/>
  </cols>
  <sheetData>
    <row r="1" spans="1:4" ht="48.75" customHeight="1" x14ac:dyDescent="0.2">
      <c r="C1" s="535" t="s">
        <v>2583</v>
      </c>
      <c r="D1" s="535"/>
    </row>
    <row r="2" spans="1:4" ht="48.75" customHeight="1" x14ac:dyDescent="0.2">
      <c r="A2" s="428" t="s">
        <v>1874</v>
      </c>
      <c r="B2" s="428"/>
      <c r="C2" s="428"/>
      <c r="D2" s="428"/>
    </row>
    <row r="3" spans="1:4" ht="42" x14ac:dyDescent="0.2">
      <c r="A3" s="207" t="s">
        <v>202</v>
      </c>
      <c r="B3" s="207" t="s">
        <v>271</v>
      </c>
      <c r="C3" s="207" t="s">
        <v>156</v>
      </c>
      <c r="D3" s="208" t="s">
        <v>517</v>
      </c>
    </row>
    <row r="4" spans="1:4" ht="30" x14ac:dyDescent="0.2">
      <c r="A4" s="201">
        <v>1</v>
      </c>
      <c r="B4" s="202" t="s">
        <v>1331</v>
      </c>
      <c r="C4" s="203" t="s">
        <v>375</v>
      </c>
      <c r="D4" s="202">
        <v>0.5</v>
      </c>
    </row>
    <row r="5" spans="1:4" ht="15" x14ac:dyDescent="0.2">
      <c r="A5" s="201">
        <v>2</v>
      </c>
      <c r="B5" s="202" t="s">
        <v>1332</v>
      </c>
      <c r="C5" s="203" t="s">
        <v>376</v>
      </c>
      <c r="D5" s="202">
        <v>0.93</v>
      </c>
    </row>
    <row r="6" spans="1:4" ht="15" x14ac:dyDescent="0.2">
      <c r="A6" s="201">
        <v>3</v>
      </c>
      <c r="B6" s="202" t="s">
        <v>1333</v>
      </c>
      <c r="C6" s="203" t="s">
        <v>458</v>
      </c>
      <c r="D6" s="202">
        <v>0.28000000000000003</v>
      </c>
    </row>
    <row r="7" spans="1:4" ht="15" x14ac:dyDescent="0.2">
      <c r="A7" s="201">
        <v>4</v>
      </c>
      <c r="B7" s="202" t="s">
        <v>1334</v>
      </c>
      <c r="C7" s="203" t="s">
        <v>656</v>
      </c>
      <c r="D7" s="202">
        <v>0.98</v>
      </c>
    </row>
    <row r="8" spans="1:4" ht="15" x14ac:dyDescent="0.2">
      <c r="A8" s="201">
        <v>5</v>
      </c>
      <c r="B8" s="202" t="s">
        <v>1335</v>
      </c>
      <c r="C8" s="203" t="s">
        <v>377</v>
      </c>
      <c r="D8" s="202">
        <v>1.01</v>
      </c>
    </row>
    <row r="9" spans="1:4" ht="15" x14ac:dyDescent="0.2">
      <c r="A9" s="201">
        <v>6</v>
      </c>
      <c r="B9" s="202" t="s">
        <v>1336</v>
      </c>
      <c r="C9" s="203" t="s">
        <v>378</v>
      </c>
      <c r="D9" s="202">
        <v>0.74</v>
      </c>
    </row>
    <row r="10" spans="1:4" ht="15" x14ac:dyDescent="0.2">
      <c r="A10" s="201">
        <v>7</v>
      </c>
      <c r="B10" s="202" t="s">
        <v>1337</v>
      </c>
      <c r="C10" s="203" t="s">
        <v>669</v>
      </c>
      <c r="D10" s="202">
        <v>3.21</v>
      </c>
    </row>
    <row r="11" spans="1:4" ht="15" x14ac:dyDescent="0.2">
      <c r="A11" s="201">
        <v>8</v>
      </c>
      <c r="B11" s="202" t="s">
        <v>1338</v>
      </c>
      <c r="C11" s="203" t="s">
        <v>657</v>
      </c>
      <c r="D11" s="202">
        <v>0.71</v>
      </c>
    </row>
    <row r="12" spans="1:4" ht="45" x14ac:dyDescent="0.2">
      <c r="A12" s="201">
        <v>9</v>
      </c>
      <c r="B12" s="202" t="s">
        <v>1339</v>
      </c>
      <c r="C12" s="203" t="s">
        <v>1003</v>
      </c>
      <c r="D12" s="202">
        <v>0.89</v>
      </c>
    </row>
    <row r="13" spans="1:4" ht="30" x14ac:dyDescent="0.2">
      <c r="A13" s="201">
        <v>10</v>
      </c>
      <c r="B13" s="202" t="s">
        <v>1340</v>
      </c>
      <c r="C13" s="203" t="s">
        <v>457</v>
      </c>
      <c r="D13" s="202">
        <v>0.46</v>
      </c>
    </row>
    <row r="14" spans="1:4" ht="15" x14ac:dyDescent="0.2">
      <c r="A14" s="201">
        <v>11</v>
      </c>
      <c r="B14" s="202" t="s">
        <v>1341</v>
      </c>
      <c r="C14" s="203" t="s">
        <v>677</v>
      </c>
      <c r="D14" s="202">
        <v>0.39</v>
      </c>
    </row>
    <row r="15" spans="1:4" ht="15" x14ac:dyDescent="0.2">
      <c r="A15" s="201">
        <v>12</v>
      </c>
      <c r="B15" s="202" t="s">
        <v>1342</v>
      </c>
      <c r="C15" s="203" t="s">
        <v>678</v>
      </c>
      <c r="D15" s="202">
        <v>0.57999999999999996</v>
      </c>
    </row>
    <row r="16" spans="1:4" ht="15" x14ac:dyDescent="0.2">
      <c r="A16" s="201">
        <v>13</v>
      </c>
      <c r="B16" s="202" t="s">
        <v>1343</v>
      </c>
      <c r="C16" s="203" t="s">
        <v>679</v>
      </c>
      <c r="D16" s="202">
        <v>1.17</v>
      </c>
    </row>
    <row r="17" spans="1:4" ht="15" x14ac:dyDescent="0.2">
      <c r="A17" s="201">
        <v>14</v>
      </c>
      <c r="B17" s="202" t="s">
        <v>1344</v>
      </c>
      <c r="C17" s="203" t="s">
        <v>680</v>
      </c>
      <c r="D17" s="202">
        <v>2.2000000000000002</v>
      </c>
    </row>
    <row r="18" spans="1:4" ht="15" x14ac:dyDescent="0.2">
      <c r="A18" s="201">
        <v>15</v>
      </c>
      <c r="B18" s="202" t="s">
        <v>1345</v>
      </c>
      <c r="C18" s="203" t="s">
        <v>670</v>
      </c>
      <c r="D18" s="202">
        <v>4.5199999999999996</v>
      </c>
    </row>
    <row r="19" spans="1:4" ht="15" x14ac:dyDescent="0.2">
      <c r="A19" s="201">
        <v>16</v>
      </c>
      <c r="B19" s="202" t="s">
        <v>1346</v>
      </c>
      <c r="C19" s="203" t="s">
        <v>671</v>
      </c>
      <c r="D19" s="202">
        <v>0.27</v>
      </c>
    </row>
    <row r="20" spans="1:4" ht="15" x14ac:dyDescent="0.2">
      <c r="A20" s="201">
        <v>17</v>
      </c>
      <c r="B20" s="202" t="s">
        <v>1347</v>
      </c>
      <c r="C20" s="203" t="s">
        <v>459</v>
      </c>
      <c r="D20" s="202">
        <v>0.89</v>
      </c>
    </row>
    <row r="21" spans="1:4" ht="15" x14ac:dyDescent="0.2">
      <c r="A21" s="201">
        <v>18</v>
      </c>
      <c r="B21" s="202" t="s">
        <v>1348</v>
      </c>
      <c r="C21" s="203" t="s">
        <v>681</v>
      </c>
      <c r="D21" s="202">
        <v>2.0099999999999998</v>
      </c>
    </row>
    <row r="22" spans="1:4" ht="15" x14ac:dyDescent="0.2">
      <c r="A22" s="201">
        <v>19</v>
      </c>
      <c r="B22" s="202" t="s">
        <v>1349</v>
      </c>
      <c r="C22" s="203" t="s">
        <v>787</v>
      </c>
      <c r="D22" s="202">
        <v>0.86</v>
      </c>
    </row>
    <row r="23" spans="1:4" ht="15" x14ac:dyDescent="0.2">
      <c r="A23" s="201">
        <v>20</v>
      </c>
      <c r="B23" s="202" t="s">
        <v>1350</v>
      </c>
      <c r="C23" s="203" t="s">
        <v>788</v>
      </c>
      <c r="D23" s="202">
        <v>1.21</v>
      </c>
    </row>
    <row r="24" spans="1:4" ht="15" x14ac:dyDescent="0.2">
      <c r="A24" s="201">
        <v>21</v>
      </c>
      <c r="B24" s="202" t="s">
        <v>1351</v>
      </c>
      <c r="C24" s="203" t="s">
        <v>672</v>
      </c>
      <c r="D24" s="202">
        <v>0.87</v>
      </c>
    </row>
    <row r="25" spans="1:4" ht="15" x14ac:dyDescent="0.2">
      <c r="A25" s="201">
        <v>22</v>
      </c>
      <c r="B25" s="202" t="s">
        <v>1352</v>
      </c>
      <c r="C25" s="203" t="s">
        <v>1004</v>
      </c>
      <c r="D25" s="204">
        <v>4.1900000000000004</v>
      </c>
    </row>
    <row r="26" spans="1:4" ht="15" x14ac:dyDescent="0.2">
      <c r="A26" s="201">
        <v>23</v>
      </c>
      <c r="B26" s="202" t="s">
        <v>1353</v>
      </c>
      <c r="C26" s="203" t="s">
        <v>908</v>
      </c>
      <c r="D26" s="202">
        <v>0.94</v>
      </c>
    </row>
    <row r="27" spans="1:4" ht="15" x14ac:dyDescent="0.2">
      <c r="A27" s="201">
        <v>24</v>
      </c>
      <c r="B27" s="202" t="s">
        <v>1354</v>
      </c>
      <c r="C27" s="203" t="s">
        <v>909</v>
      </c>
      <c r="D27" s="202">
        <v>5.32</v>
      </c>
    </row>
    <row r="28" spans="1:4" ht="15" x14ac:dyDescent="0.2">
      <c r="A28" s="201">
        <v>25</v>
      </c>
      <c r="B28" s="202" t="s">
        <v>1355</v>
      </c>
      <c r="C28" s="203" t="s">
        <v>441</v>
      </c>
      <c r="D28" s="202">
        <v>4.5</v>
      </c>
    </row>
    <row r="29" spans="1:4" ht="15" x14ac:dyDescent="0.2">
      <c r="A29" s="201">
        <v>26</v>
      </c>
      <c r="B29" s="202" t="s">
        <v>1356</v>
      </c>
      <c r="C29" s="203" t="s">
        <v>1005</v>
      </c>
      <c r="D29" s="202">
        <v>1.0900000000000001</v>
      </c>
    </row>
    <row r="30" spans="1:4" ht="15" x14ac:dyDescent="0.2">
      <c r="A30" s="201">
        <v>27</v>
      </c>
      <c r="B30" s="202" t="s">
        <v>1357</v>
      </c>
      <c r="C30" s="203" t="s">
        <v>1006</v>
      </c>
      <c r="D30" s="204">
        <v>4.51</v>
      </c>
    </row>
    <row r="31" spans="1:4" ht="15" x14ac:dyDescent="0.2">
      <c r="A31" s="201">
        <v>28</v>
      </c>
      <c r="B31" s="204" t="s">
        <v>1358</v>
      </c>
      <c r="C31" s="203" t="s">
        <v>454</v>
      </c>
      <c r="D31" s="204">
        <v>4.2699999999999996</v>
      </c>
    </row>
    <row r="32" spans="1:4" ht="30" x14ac:dyDescent="0.2">
      <c r="A32" s="201">
        <v>29</v>
      </c>
      <c r="B32" s="202" t="s">
        <v>1359</v>
      </c>
      <c r="C32" s="203" t="s">
        <v>455</v>
      </c>
      <c r="D32" s="202">
        <v>3.46</v>
      </c>
    </row>
    <row r="33" spans="1:4" ht="30" x14ac:dyDescent="0.2">
      <c r="A33" s="201">
        <v>30</v>
      </c>
      <c r="B33" s="202" t="s">
        <v>1360</v>
      </c>
      <c r="C33" s="203" t="s">
        <v>1026</v>
      </c>
      <c r="D33" s="202">
        <v>2.0499999999999998</v>
      </c>
    </row>
    <row r="34" spans="1:4" ht="45" x14ac:dyDescent="0.2">
      <c r="A34" s="201">
        <v>31</v>
      </c>
      <c r="B34" s="202" t="s">
        <v>1361</v>
      </c>
      <c r="C34" s="203" t="s">
        <v>1027</v>
      </c>
      <c r="D34" s="202">
        <v>7.92</v>
      </c>
    </row>
    <row r="35" spans="1:4" ht="15" x14ac:dyDescent="0.2">
      <c r="A35" s="201">
        <v>32</v>
      </c>
      <c r="B35" s="202" t="s">
        <v>1362</v>
      </c>
      <c r="C35" s="203" t="s">
        <v>275</v>
      </c>
      <c r="D35" s="202">
        <v>7.82</v>
      </c>
    </row>
    <row r="36" spans="1:4" ht="30" x14ac:dyDescent="0.2">
      <c r="A36" s="201">
        <v>33</v>
      </c>
      <c r="B36" s="202" t="s">
        <v>1363</v>
      </c>
      <c r="C36" s="203" t="s">
        <v>276</v>
      </c>
      <c r="D36" s="202">
        <v>5.68</v>
      </c>
    </row>
    <row r="37" spans="1:4" ht="15" x14ac:dyDescent="0.2">
      <c r="A37" s="201">
        <v>34</v>
      </c>
      <c r="B37" s="202" t="s">
        <v>1364</v>
      </c>
      <c r="C37" s="203" t="s">
        <v>395</v>
      </c>
      <c r="D37" s="202">
        <v>1.72</v>
      </c>
    </row>
    <row r="38" spans="1:4" ht="15" x14ac:dyDescent="0.2">
      <c r="A38" s="201">
        <v>35</v>
      </c>
      <c r="B38" s="204" t="s">
        <v>1365</v>
      </c>
      <c r="C38" s="203" t="s">
        <v>273</v>
      </c>
      <c r="D38" s="204">
        <v>0.74</v>
      </c>
    </row>
    <row r="39" spans="1:4" ht="15" x14ac:dyDescent="0.2">
      <c r="A39" s="201">
        <v>36</v>
      </c>
      <c r="B39" s="202" t="s">
        <v>1366</v>
      </c>
      <c r="C39" s="203" t="s">
        <v>274</v>
      </c>
      <c r="D39" s="202">
        <v>0.36</v>
      </c>
    </row>
    <row r="40" spans="1:4" ht="15" x14ac:dyDescent="0.2">
      <c r="A40" s="201">
        <v>37</v>
      </c>
      <c r="B40" s="202" t="s">
        <v>1367</v>
      </c>
      <c r="C40" s="203" t="s">
        <v>186</v>
      </c>
      <c r="D40" s="202">
        <v>1.84</v>
      </c>
    </row>
    <row r="41" spans="1:4" ht="45" x14ac:dyDescent="0.2">
      <c r="A41" s="201">
        <v>38</v>
      </c>
      <c r="B41" s="202" t="s">
        <v>1368</v>
      </c>
      <c r="C41" s="203" t="s">
        <v>277</v>
      </c>
      <c r="D41" s="202">
        <v>4.37</v>
      </c>
    </row>
    <row r="42" spans="1:4" ht="15" x14ac:dyDescent="0.2">
      <c r="A42" s="201">
        <v>39</v>
      </c>
      <c r="B42" s="202" t="s">
        <v>1369</v>
      </c>
      <c r="C42" s="203" t="s">
        <v>278</v>
      </c>
      <c r="D42" s="202">
        <v>0.97</v>
      </c>
    </row>
    <row r="43" spans="1:4" ht="15" x14ac:dyDescent="0.2">
      <c r="A43" s="201">
        <v>40</v>
      </c>
      <c r="B43" s="202" t="s">
        <v>1370</v>
      </c>
      <c r="C43" s="203" t="s">
        <v>279</v>
      </c>
      <c r="D43" s="202">
        <v>1.1100000000000001</v>
      </c>
    </row>
    <row r="44" spans="1:4" ht="15" x14ac:dyDescent="0.2">
      <c r="A44" s="201">
        <v>41</v>
      </c>
      <c r="B44" s="202" t="s">
        <v>1371</v>
      </c>
      <c r="C44" s="203" t="s">
        <v>280</v>
      </c>
      <c r="D44" s="202">
        <v>1.97</v>
      </c>
    </row>
    <row r="45" spans="1:4" ht="15" x14ac:dyDescent="0.2">
      <c r="A45" s="201">
        <v>42</v>
      </c>
      <c r="B45" s="202" t="s">
        <v>1372</v>
      </c>
      <c r="C45" s="203" t="s">
        <v>281</v>
      </c>
      <c r="D45" s="202">
        <v>2.78</v>
      </c>
    </row>
    <row r="46" spans="1:4" ht="15" x14ac:dyDescent="0.2">
      <c r="A46" s="201">
        <v>43</v>
      </c>
      <c r="B46" s="202" t="s">
        <v>1373</v>
      </c>
      <c r="C46" s="203" t="s">
        <v>910</v>
      </c>
      <c r="D46" s="202">
        <v>1.1499999999999999</v>
      </c>
    </row>
    <row r="47" spans="1:4" ht="15" x14ac:dyDescent="0.2">
      <c r="A47" s="201">
        <v>44</v>
      </c>
      <c r="B47" s="202" t="s">
        <v>1374</v>
      </c>
      <c r="C47" s="203" t="s">
        <v>911</v>
      </c>
      <c r="D47" s="202">
        <v>1.22</v>
      </c>
    </row>
    <row r="48" spans="1:4" ht="15" x14ac:dyDescent="0.2">
      <c r="A48" s="201">
        <v>45</v>
      </c>
      <c r="B48" s="204" t="s">
        <v>1375</v>
      </c>
      <c r="C48" s="203" t="s">
        <v>912</v>
      </c>
      <c r="D48" s="204">
        <v>1.78</v>
      </c>
    </row>
    <row r="49" spans="1:4" ht="15" x14ac:dyDescent="0.2">
      <c r="A49" s="201">
        <v>46</v>
      </c>
      <c r="B49" s="202" t="s">
        <v>1376</v>
      </c>
      <c r="C49" s="203" t="s">
        <v>913</v>
      </c>
      <c r="D49" s="202">
        <v>2.23</v>
      </c>
    </row>
    <row r="50" spans="1:4" ht="15" x14ac:dyDescent="0.2">
      <c r="A50" s="201">
        <v>47</v>
      </c>
      <c r="B50" s="202" t="s">
        <v>1377</v>
      </c>
      <c r="C50" s="203" t="s">
        <v>282</v>
      </c>
      <c r="D50" s="202">
        <v>2.36</v>
      </c>
    </row>
    <row r="51" spans="1:4" ht="15" x14ac:dyDescent="0.2">
      <c r="A51" s="201">
        <v>48</v>
      </c>
      <c r="B51" s="202" t="s">
        <v>1378</v>
      </c>
      <c r="C51" s="203" t="s">
        <v>283</v>
      </c>
      <c r="D51" s="202">
        <v>4.28</v>
      </c>
    </row>
    <row r="52" spans="1:4" ht="15" x14ac:dyDescent="0.2">
      <c r="A52" s="201">
        <v>49</v>
      </c>
      <c r="B52" s="202" t="s">
        <v>1379</v>
      </c>
      <c r="C52" s="203" t="s">
        <v>914</v>
      </c>
      <c r="D52" s="202">
        <v>2.95</v>
      </c>
    </row>
    <row r="53" spans="1:4" ht="15" x14ac:dyDescent="0.2">
      <c r="A53" s="201">
        <v>50</v>
      </c>
      <c r="B53" s="202" t="s">
        <v>1380</v>
      </c>
      <c r="C53" s="203" t="s">
        <v>915</v>
      </c>
      <c r="D53" s="202">
        <v>5.33</v>
      </c>
    </row>
    <row r="54" spans="1:4" ht="15" x14ac:dyDescent="0.2">
      <c r="A54" s="201">
        <v>51</v>
      </c>
      <c r="B54" s="202" t="s">
        <v>1381</v>
      </c>
      <c r="C54" s="203" t="s">
        <v>916</v>
      </c>
      <c r="D54" s="202">
        <v>0.77</v>
      </c>
    </row>
    <row r="55" spans="1:4" ht="15" x14ac:dyDescent="0.2">
      <c r="A55" s="201">
        <v>52</v>
      </c>
      <c r="B55" s="204" t="s">
        <v>1382</v>
      </c>
      <c r="C55" s="203" t="s">
        <v>1007</v>
      </c>
      <c r="D55" s="204">
        <v>0.97</v>
      </c>
    </row>
    <row r="56" spans="1:4" ht="15" x14ac:dyDescent="0.2">
      <c r="A56" s="201">
        <v>53</v>
      </c>
      <c r="B56" s="202" t="s">
        <v>1383</v>
      </c>
      <c r="C56" s="203" t="s">
        <v>494</v>
      </c>
      <c r="D56" s="202">
        <v>0.88</v>
      </c>
    </row>
    <row r="57" spans="1:4" ht="15" x14ac:dyDescent="0.2">
      <c r="A57" s="201">
        <v>54</v>
      </c>
      <c r="B57" s="202" t="s">
        <v>1384</v>
      </c>
      <c r="C57" s="203" t="s">
        <v>495</v>
      </c>
      <c r="D57" s="202">
        <v>1.05</v>
      </c>
    </row>
    <row r="58" spans="1:4" ht="15" x14ac:dyDescent="0.2">
      <c r="A58" s="201">
        <v>55</v>
      </c>
      <c r="B58" s="202" t="s">
        <v>1385</v>
      </c>
      <c r="C58" s="203" t="s">
        <v>496</v>
      </c>
      <c r="D58" s="202">
        <v>1.25</v>
      </c>
    </row>
    <row r="59" spans="1:4" ht="15" x14ac:dyDescent="0.2">
      <c r="A59" s="201">
        <v>56</v>
      </c>
      <c r="B59" s="204" t="s">
        <v>1386</v>
      </c>
      <c r="C59" s="203" t="s">
        <v>103</v>
      </c>
      <c r="D59" s="204">
        <v>1.51</v>
      </c>
    </row>
    <row r="60" spans="1:4" ht="15" x14ac:dyDescent="0.2">
      <c r="A60" s="201">
        <v>57</v>
      </c>
      <c r="B60" s="202" t="s">
        <v>1387</v>
      </c>
      <c r="C60" s="203" t="s">
        <v>497</v>
      </c>
      <c r="D60" s="202">
        <v>2.2599999999999998</v>
      </c>
    </row>
    <row r="61" spans="1:4" ht="15" x14ac:dyDescent="0.2">
      <c r="A61" s="201">
        <v>58</v>
      </c>
      <c r="B61" s="202" t="s">
        <v>1388</v>
      </c>
      <c r="C61" s="203" t="s">
        <v>917</v>
      </c>
      <c r="D61" s="202">
        <v>1.38</v>
      </c>
    </row>
    <row r="62" spans="1:4" ht="15" x14ac:dyDescent="0.2">
      <c r="A62" s="201">
        <v>59</v>
      </c>
      <c r="B62" s="202" t="s">
        <v>1389</v>
      </c>
      <c r="C62" s="203" t="s">
        <v>918</v>
      </c>
      <c r="D62" s="202">
        <v>2.82</v>
      </c>
    </row>
    <row r="63" spans="1:4" ht="15" x14ac:dyDescent="0.2">
      <c r="A63" s="201">
        <v>60</v>
      </c>
      <c r="B63" s="202" t="s">
        <v>1390</v>
      </c>
      <c r="C63" s="203" t="s">
        <v>122</v>
      </c>
      <c r="D63" s="202">
        <v>0.57999999999999996</v>
      </c>
    </row>
    <row r="64" spans="1:4" ht="15" x14ac:dyDescent="0.2">
      <c r="A64" s="201">
        <v>61</v>
      </c>
      <c r="B64" s="202" t="s">
        <v>1391</v>
      </c>
      <c r="C64" s="203" t="s">
        <v>123</v>
      </c>
      <c r="D64" s="202">
        <v>0.62</v>
      </c>
    </row>
    <row r="65" spans="1:4" ht="15" x14ac:dyDescent="0.2">
      <c r="A65" s="201">
        <v>62</v>
      </c>
      <c r="B65" s="202" t="s">
        <v>1392</v>
      </c>
      <c r="C65" s="203" t="s">
        <v>498</v>
      </c>
      <c r="D65" s="204">
        <v>1.4</v>
      </c>
    </row>
    <row r="66" spans="1:4" ht="15" x14ac:dyDescent="0.2">
      <c r="A66" s="201">
        <v>63</v>
      </c>
      <c r="B66" s="202" t="s">
        <v>1393</v>
      </c>
      <c r="C66" s="203" t="s">
        <v>124</v>
      </c>
      <c r="D66" s="202">
        <v>1.27</v>
      </c>
    </row>
    <row r="67" spans="1:4" ht="15" x14ac:dyDescent="0.2">
      <c r="A67" s="201">
        <v>64</v>
      </c>
      <c r="B67" s="202" t="s">
        <v>1394</v>
      </c>
      <c r="C67" s="203" t="s">
        <v>125</v>
      </c>
      <c r="D67" s="202">
        <v>3.12</v>
      </c>
    </row>
    <row r="68" spans="1:4" ht="15" x14ac:dyDescent="0.2">
      <c r="A68" s="201">
        <v>65</v>
      </c>
      <c r="B68" s="202" t="s">
        <v>1395</v>
      </c>
      <c r="C68" s="203" t="s">
        <v>126</v>
      </c>
      <c r="D68" s="202">
        <v>4.51</v>
      </c>
    </row>
    <row r="69" spans="1:4" ht="15" x14ac:dyDescent="0.2">
      <c r="A69" s="201">
        <v>66</v>
      </c>
      <c r="B69" s="202" t="s">
        <v>1396</v>
      </c>
      <c r="C69" s="203" t="s">
        <v>1008</v>
      </c>
      <c r="D69" s="202">
        <v>7.2</v>
      </c>
    </row>
    <row r="70" spans="1:4" ht="15" x14ac:dyDescent="0.2">
      <c r="A70" s="201">
        <v>67</v>
      </c>
      <c r="B70" s="202" t="s">
        <v>1397</v>
      </c>
      <c r="C70" s="203" t="s">
        <v>127</v>
      </c>
      <c r="D70" s="202">
        <v>1.18</v>
      </c>
    </row>
    <row r="71" spans="1:4" ht="15" x14ac:dyDescent="0.2">
      <c r="A71" s="201">
        <v>68</v>
      </c>
      <c r="B71" s="202" t="s">
        <v>1398</v>
      </c>
      <c r="C71" s="203" t="s">
        <v>128</v>
      </c>
      <c r="D71" s="202">
        <v>0.98</v>
      </c>
    </row>
    <row r="72" spans="1:4" ht="30" x14ac:dyDescent="0.2">
      <c r="A72" s="201">
        <v>69</v>
      </c>
      <c r="B72" s="202" t="s">
        <v>1399</v>
      </c>
      <c r="C72" s="203" t="s">
        <v>789</v>
      </c>
      <c r="D72" s="202">
        <v>0.35</v>
      </c>
    </row>
    <row r="73" spans="1:4" ht="15" x14ac:dyDescent="0.2">
      <c r="A73" s="201">
        <v>70</v>
      </c>
      <c r="B73" s="204" t="s">
        <v>1400</v>
      </c>
      <c r="C73" s="203" t="s">
        <v>500</v>
      </c>
      <c r="D73" s="204">
        <v>0.5</v>
      </c>
    </row>
    <row r="74" spans="1:4" ht="15" x14ac:dyDescent="0.2">
      <c r="A74" s="201">
        <v>71</v>
      </c>
      <c r="B74" s="202" t="s">
        <v>1401</v>
      </c>
      <c r="C74" s="203" t="s">
        <v>790</v>
      </c>
      <c r="D74" s="202">
        <v>1</v>
      </c>
    </row>
    <row r="75" spans="1:4" ht="15" x14ac:dyDescent="0.2">
      <c r="A75" s="201">
        <v>72</v>
      </c>
      <c r="B75" s="202" t="s">
        <v>1402</v>
      </c>
      <c r="C75" s="203" t="s">
        <v>1403</v>
      </c>
      <c r="D75" s="202">
        <v>4.4000000000000004</v>
      </c>
    </row>
    <row r="76" spans="1:4" ht="15" x14ac:dyDescent="0.2">
      <c r="A76" s="201">
        <v>73</v>
      </c>
      <c r="B76" s="202" t="s">
        <v>1404</v>
      </c>
      <c r="C76" s="203" t="s">
        <v>501</v>
      </c>
      <c r="D76" s="202">
        <v>2.2999999999999998</v>
      </c>
    </row>
    <row r="77" spans="1:4" ht="30" x14ac:dyDescent="0.2">
      <c r="A77" s="201">
        <v>74</v>
      </c>
      <c r="B77" s="202" t="s">
        <v>1405</v>
      </c>
      <c r="C77" s="203" t="s">
        <v>919</v>
      </c>
      <c r="D77" s="202">
        <v>1.42</v>
      </c>
    </row>
    <row r="78" spans="1:4" ht="30" x14ac:dyDescent="0.2">
      <c r="A78" s="201">
        <v>75</v>
      </c>
      <c r="B78" s="202" t="s">
        <v>1406</v>
      </c>
      <c r="C78" s="203" t="s">
        <v>920</v>
      </c>
      <c r="D78" s="202">
        <v>2.81</v>
      </c>
    </row>
    <row r="79" spans="1:4" ht="30" x14ac:dyDescent="0.2">
      <c r="A79" s="201">
        <v>76</v>
      </c>
      <c r="B79" s="202" t="s">
        <v>1407</v>
      </c>
      <c r="C79" s="203" t="s">
        <v>1009</v>
      </c>
      <c r="D79" s="202">
        <v>3.48</v>
      </c>
    </row>
    <row r="80" spans="1:4" ht="15" x14ac:dyDescent="0.2">
      <c r="A80" s="201">
        <v>77</v>
      </c>
      <c r="B80" s="204" t="s">
        <v>1408</v>
      </c>
      <c r="C80" s="203" t="s">
        <v>921</v>
      </c>
      <c r="D80" s="204">
        <v>1.1200000000000001</v>
      </c>
    </row>
    <row r="81" spans="1:4" ht="15" x14ac:dyDescent="0.2">
      <c r="A81" s="201">
        <v>78</v>
      </c>
      <c r="B81" s="202" t="s">
        <v>1409</v>
      </c>
      <c r="C81" s="203" t="s">
        <v>922</v>
      </c>
      <c r="D81" s="202">
        <v>2.0099999999999998</v>
      </c>
    </row>
    <row r="82" spans="1:4" ht="15" x14ac:dyDescent="0.2">
      <c r="A82" s="201">
        <v>79</v>
      </c>
      <c r="B82" s="202" t="s">
        <v>1410</v>
      </c>
      <c r="C82" s="203" t="s">
        <v>923</v>
      </c>
      <c r="D82" s="202">
        <v>1.42</v>
      </c>
    </row>
    <row r="83" spans="1:4" ht="15" x14ac:dyDescent="0.2">
      <c r="A83" s="201">
        <v>80</v>
      </c>
      <c r="B83" s="202" t="s">
        <v>1411</v>
      </c>
      <c r="C83" s="203" t="s">
        <v>924</v>
      </c>
      <c r="D83" s="202">
        <v>2.38</v>
      </c>
    </row>
    <row r="84" spans="1:4" ht="15" x14ac:dyDescent="0.2">
      <c r="A84" s="201">
        <v>81</v>
      </c>
      <c r="B84" s="202" t="s">
        <v>1412</v>
      </c>
      <c r="C84" s="203" t="s">
        <v>386</v>
      </c>
      <c r="D84" s="202">
        <v>0.84</v>
      </c>
    </row>
    <row r="85" spans="1:4" ht="15" x14ac:dyDescent="0.2">
      <c r="A85" s="201">
        <v>82</v>
      </c>
      <c r="B85" s="202" t="s">
        <v>1413</v>
      </c>
      <c r="C85" s="203" t="s">
        <v>387</v>
      </c>
      <c r="D85" s="202">
        <v>1.74</v>
      </c>
    </row>
    <row r="86" spans="1:4" ht="15" x14ac:dyDescent="0.2">
      <c r="A86" s="201">
        <v>83</v>
      </c>
      <c r="B86" s="202" t="s">
        <v>1414</v>
      </c>
      <c r="C86" s="203" t="s">
        <v>388</v>
      </c>
      <c r="D86" s="202">
        <v>2.4900000000000002</v>
      </c>
    </row>
    <row r="87" spans="1:4" ht="15" x14ac:dyDescent="0.2">
      <c r="A87" s="201">
        <v>84</v>
      </c>
      <c r="B87" s="202" t="s">
        <v>1415</v>
      </c>
      <c r="C87" s="203" t="s">
        <v>433</v>
      </c>
      <c r="D87" s="202">
        <v>0.98</v>
      </c>
    </row>
    <row r="88" spans="1:4" ht="15" x14ac:dyDescent="0.2">
      <c r="A88" s="201">
        <v>85</v>
      </c>
      <c r="B88" s="202" t="s">
        <v>1416</v>
      </c>
      <c r="C88" s="203" t="s">
        <v>434</v>
      </c>
      <c r="D88" s="202">
        <v>1.55</v>
      </c>
    </row>
    <row r="89" spans="1:4" ht="15" x14ac:dyDescent="0.2">
      <c r="A89" s="201">
        <v>86</v>
      </c>
      <c r="B89" s="202" t="s">
        <v>1417</v>
      </c>
      <c r="C89" s="203" t="s">
        <v>389</v>
      </c>
      <c r="D89" s="202">
        <v>0.84</v>
      </c>
    </row>
    <row r="90" spans="1:4" ht="15" x14ac:dyDescent="0.2">
      <c r="A90" s="201">
        <v>87</v>
      </c>
      <c r="B90" s="202" t="s">
        <v>1418</v>
      </c>
      <c r="C90" s="203" t="s">
        <v>390</v>
      </c>
      <c r="D90" s="202">
        <v>1.33</v>
      </c>
    </row>
    <row r="91" spans="1:4" ht="15" x14ac:dyDescent="0.2">
      <c r="A91" s="201">
        <v>88</v>
      </c>
      <c r="B91" s="202" t="s">
        <v>1419</v>
      </c>
      <c r="C91" s="203" t="s">
        <v>925</v>
      </c>
      <c r="D91" s="202">
        <v>0.96</v>
      </c>
    </row>
    <row r="92" spans="1:4" ht="15" x14ac:dyDescent="0.2">
      <c r="A92" s="201">
        <v>89</v>
      </c>
      <c r="B92" s="202" t="s">
        <v>1420</v>
      </c>
      <c r="C92" s="203" t="s">
        <v>926</v>
      </c>
      <c r="D92" s="202">
        <v>2.0099999999999998</v>
      </c>
    </row>
    <row r="93" spans="1:4" ht="15" x14ac:dyDescent="0.2">
      <c r="A93" s="201">
        <v>90</v>
      </c>
      <c r="B93" s="202" t="s">
        <v>1421</v>
      </c>
      <c r="C93" s="203" t="s">
        <v>104</v>
      </c>
      <c r="D93" s="202">
        <v>1.02</v>
      </c>
    </row>
    <row r="94" spans="1:4" ht="30" x14ac:dyDescent="0.2">
      <c r="A94" s="201">
        <v>91</v>
      </c>
      <c r="B94" s="202" t="s">
        <v>1422</v>
      </c>
      <c r="C94" s="203" t="s">
        <v>1423</v>
      </c>
      <c r="D94" s="202">
        <v>1.61</v>
      </c>
    </row>
    <row r="95" spans="1:4" ht="30" x14ac:dyDescent="0.2">
      <c r="A95" s="201">
        <v>92</v>
      </c>
      <c r="B95" s="202" t="s">
        <v>1424</v>
      </c>
      <c r="C95" s="203" t="s">
        <v>1425</v>
      </c>
      <c r="D95" s="202">
        <v>2.0499999999999998</v>
      </c>
    </row>
    <row r="96" spans="1:4" ht="15" x14ac:dyDescent="0.2">
      <c r="A96" s="201">
        <v>93</v>
      </c>
      <c r="B96" s="202" t="s">
        <v>1426</v>
      </c>
      <c r="C96" s="203" t="s">
        <v>526</v>
      </c>
      <c r="D96" s="202">
        <v>0.74</v>
      </c>
    </row>
    <row r="97" spans="1:4" ht="15" x14ac:dyDescent="0.2">
      <c r="A97" s="201">
        <v>94</v>
      </c>
      <c r="B97" s="202" t="s">
        <v>1427</v>
      </c>
      <c r="C97" s="203" t="s">
        <v>527</v>
      </c>
      <c r="D97" s="202">
        <v>0.99</v>
      </c>
    </row>
    <row r="98" spans="1:4" ht="30" x14ac:dyDescent="0.2">
      <c r="A98" s="201">
        <v>95</v>
      </c>
      <c r="B98" s="202" t="s">
        <v>1428</v>
      </c>
      <c r="C98" s="203" t="s">
        <v>736</v>
      </c>
      <c r="D98" s="202">
        <v>1.1499999999999999</v>
      </c>
    </row>
    <row r="99" spans="1:4" ht="15" x14ac:dyDescent="0.2">
      <c r="A99" s="201">
        <v>96</v>
      </c>
      <c r="B99" s="202" t="s">
        <v>1429</v>
      </c>
      <c r="C99" s="203" t="s">
        <v>737</v>
      </c>
      <c r="D99" s="202">
        <v>2.82</v>
      </c>
    </row>
    <row r="100" spans="1:4" ht="15" x14ac:dyDescent="0.2">
      <c r="A100" s="201">
        <v>97</v>
      </c>
      <c r="B100" s="204" t="s">
        <v>1430</v>
      </c>
      <c r="C100" s="203" t="s">
        <v>927</v>
      </c>
      <c r="D100" s="204">
        <v>2.52</v>
      </c>
    </row>
    <row r="101" spans="1:4" ht="15" x14ac:dyDescent="0.2">
      <c r="A101" s="201">
        <v>98</v>
      </c>
      <c r="B101" s="202" t="s">
        <v>1431</v>
      </c>
      <c r="C101" s="203" t="s">
        <v>928</v>
      </c>
      <c r="D101" s="202">
        <v>3.12</v>
      </c>
    </row>
    <row r="102" spans="1:4" ht="15" x14ac:dyDescent="0.2">
      <c r="A102" s="201">
        <v>99</v>
      </c>
      <c r="B102" s="202" t="s">
        <v>1432</v>
      </c>
      <c r="C102" s="203" t="s">
        <v>929</v>
      </c>
      <c r="D102" s="202">
        <v>4.51</v>
      </c>
    </row>
    <row r="103" spans="1:4" ht="15" x14ac:dyDescent="0.2">
      <c r="A103" s="201">
        <v>100</v>
      </c>
      <c r="B103" s="202" t="s">
        <v>1433</v>
      </c>
      <c r="C103" s="203" t="s">
        <v>105</v>
      </c>
      <c r="D103" s="202">
        <v>0.82</v>
      </c>
    </row>
    <row r="104" spans="1:4" ht="15" x14ac:dyDescent="0.2">
      <c r="A104" s="201">
        <v>101</v>
      </c>
      <c r="B104" s="202" t="s">
        <v>1434</v>
      </c>
      <c r="C104" s="203" t="s">
        <v>528</v>
      </c>
      <c r="D104" s="202">
        <v>0.98</v>
      </c>
    </row>
    <row r="105" spans="1:4" ht="15" x14ac:dyDescent="0.2">
      <c r="A105" s="201">
        <v>102</v>
      </c>
      <c r="B105" s="202" t="s">
        <v>1435</v>
      </c>
      <c r="C105" s="203" t="s">
        <v>529</v>
      </c>
      <c r="D105" s="202">
        <v>1.49</v>
      </c>
    </row>
    <row r="106" spans="1:4" ht="15.75" x14ac:dyDescent="0.2">
      <c r="A106" s="201">
        <v>103</v>
      </c>
      <c r="B106" s="202" t="s">
        <v>1436</v>
      </c>
      <c r="C106" s="209" t="s">
        <v>530</v>
      </c>
      <c r="D106" s="202">
        <v>0.68</v>
      </c>
    </row>
    <row r="107" spans="1:4" ht="15" x14ac:dyDescent="0.2">
      <c r="A107" s="201">
        <v>104</v>
      </c>
      <c r="B107" s="202" t="s">
        <v>1437</v>
      </c>
      <c r="C107" s="203" t="s">
        <v>531</v>
      </c>
      <c r="D107" s="202">
        <v>1.01</v>
      </c>
    </row>
    <row r="108" spans="1:4" ht="15" x14ac:dyDescent="0.2">
      <c r="A108" s="201">
        <v>105</v>
      </c>
      <c r="B108" s="202" t="s">
        <v>1438</v>
      </c>
      <c r="C108" s="203" t="s">
        <v>106</v>
      </c>
      <c r="D108" s="202">
        <v>0.4</v>
      </c>
    </row>
    <row r="109" spans="1:4" ht="15" x14ac:dyDescent="0.2">
      <c r="A109" s="201">
        <v>106</v>
      </c>
      <c r="B109" s="202" t="s">
        <v>1439</v>
      </c>
      <c r="C109" s="203" t="s">
        <v>107</v>
      </c>
      <c r="D109" s="202">
        <v>1.54</v>
      </c>
    </row>
    <row r="110" spans="1:4" ht="30" x14ac:dyDescent="0.2">
      <c r="A110" s="201">
        <v>107</v>
      </c>
      <c r="B110" s="202" t="s">
        <v>1440</v>
      </c>
      <c r="C110" s="203" t="s">
        <v>532</v>
      </c>
      <c r="D110" s="202">
        <v>4.13</v>
      </c>
    </row>
    <row r="111" spans="1:4" ht="30" x14ac:dyDescent="0.2">
      <c r="A111" s="201">
        <v>108</v>
      </c>
      <c r="B111" s="202" t="s">
        <v>1441</v>
      </c>
      <c r="C111" s="203" t="s">
        <v>533</v>
      </c>
      <c r="D111" s="202">
        <v>5.82</v>
      </c>
    </row>
    <row r="112" spans="1:4" ht="15" x14ac:dyDescent="0.2">
      <c r="A112" s="201">
        <v>109</v>
      </c>
      <c r="B112" s="204" t="s">
        <v>1442</v>
      </c>
      <c r="C112" s="203" t="s">
        <v>534</v>
      </c>
      <c r="D112" s="204">
        <v>1.41</v>
      </c>
    </row>
    <row r="113" spans="1:4" ht="15" x14ac:dyDescent="0.2">
      <c r="A113" s="201">
        <v>110</v>
      </c>
      <c r="B113" s="202" t="s">
        <v>1443</v>
      </c>
      <c r="C113" s="203" t="s">
        <v>535</v>
      </c>
      <c r="D113" s="202">
        <v>2.19</v>
      </c>
    </row>
    <row r="114" spans="1:4" ht="15" x14ac:dyDescent="0.2">
      <c r="A114" s="201">
        <v>111</v>
      </c>
      <c r="B114" s="202" t="s">
        <v>1444</v>
      </c>
      <c r="C114" s="203" t="s">
        <v>536</v>
      </c>
      <c r="D114" s="202">
        <v>2.42</v>
      </c>
    </row>
    <row r="115" spans="1:4" ht="15" x14ac:dyDescent="0.2">
      <c r="A115" s="201">
        <v>112</v>
      </c>
      <c r="B115" s="202" t="s">
        <v>1445</v>
      </c>
      <c r="C115" s="203" t="s">
        <v>108</v>
      </c>
      <c r="D115" s="202">
        <v>1.02</v>
      </c>
    </row>
    <row r="116" spans="1:4" ht="15" x14ac:dyDescent="0.2">
      <c r="A116" s="201">
        <v>113</v>
      </c>
      <c r="B116" s="202" t="s">
        <v>1446</v>
      </c>
      <c r="C116" s="203" t="s">
        <v>109</v>
      </c>
      <c r="D116" s="202">
        <v>4.21</v>
      </c>
    </row>
    <row r="117" spans="1:4" ht="15" x14ac:dyDescent="0.2">
      <c r="A117" s="201">
        <v>114</v>
      </c>
      <c r="B117" s="202" t="s">
        <v>1447</v>
      </c>
      <c r="C117" s="203" t="s">
        <v>537</v>
      </c>
      <c r="D117" s="202">
        <v>16.02</v>
      </c>
    </row>
    <row r="118" spans="1:4" ht="30" x14ac:dyDescent="0.2">
      <c r="A118" s="201">
        <v>115</v>
      </c>
      <c r="B118" s="202" t="s">
        <v>1448</v>
      </c>
      <c r="C118" s="203" t="s">
        <v>538</v>
      </c>
      <c r="D118" s="202">
        <v>7.4</v>
      </c>
    </row>
    <row r="119" spans="1:4" ht="15" x14ac:dyDescent="0.2">
      <c r="A119" s="201">
        <v>116</v>
      </c>
      <c r="B119" s="204" t="s">
        <v>1449</v>
      </c>
      <c r="C119" s="203" t="s">
        <v>110</v>
      </c>
      <c r="D119" s="204">
        <v>1.92</v>
      </c>
    </row>
    <row r="120" spans="1:4" ht="15" x14ac:dyDescent="0.2">
      <c r="A120" s="201">
        <v>117</v>
      </c>
      <c r="B120" s="202" t="s">
        <v>1450</v>
      </c>
      <c r="C120" s="203" t="s">
        <v>442</v>
      </c>
      <c r="D120" s="202">
        <v>1.39</v>
      </c>
    </row>
    <row r="121" spans="1:4" ht="15" x14ac:dyDescent="0.2">
      <c r="A121" s="201">
        <v>118</v>
      </c>
      <c r="B121" s="202" t="s">
        <v>1451</v>
      </c>
      <c r="C121" s="203" t="s">
        <v>443</v>
      </c>
      <c r="D121" s="202">
        <v>1.89</v>
      </c>
    </row>
    <row r="122" spans="1:4" ht="15" x14ac:dyDescent="0.2">
      <c r="A122" s="201">
        <v>119</v>
      </c>
      <c r="B122" s="202" t="s">
        <v>1452</v>
      </c>
      <c r="C122" s="203" t="s">
        <v>444</v>
      </c>
      <c r="D122" s="202">
        <v>2.56</v>
      </c>
    </row>
    <row r="123" spans="1:4" ht="15" x14ac:dyDescent="0.2">
      <c r="A123" s="201">
        <v>120</v>
      </c>
      <c r="B123" s="202" t="s">
        <v>1453</v>
      </c>
      <c r="C123" s="203" t="s">
        <v>445</v>
      </c>
      <c r="D123" s="202">
        <v>1.66</v>
      </c>
    </row>
    <row r="124" spans="1:4" ht="30" x14ac:dyDescent="0.2">
      <c r="A124" s="201">
        <v>121</v>
      </c>
      <c r="B124" s="202" t="s">
        <v>1454</v>
      </c>
      <c r="C124" s="203" t="s">
        <v>1010</v>
      </c>
      <c r="D124" s="202">
        <v>1.82</v>
      </c>
    </row>
    <row r="125" spans="1:4" ht="15" x14ac:dyDescent="0.2">
      <c r="A125" s="201">
        <v>122</v>
      </c>
      <c r="B125" s="202" t="s">
        <v>1455</v>
      </c>
      <c r="C125" s="203" t="s">
        <v>111</v>
      </c>
      <c r="D125" s="202">
        <v>1.71</v>
      </c>
    </row>
    <row r="126" spans="1:4" ht="30" x14ac:dyDescent="0.2">
      <c r="A126" s="201">
        <v>123</v>
      </c>
      <c r="B126" s="202" t="s">
        <v>1456</v>
      </c>
      <c r="C126" s="203" t="s">
        <v>1011</v>
      </c>
      <c r="D126" s="202">
        <v>1.98</v>
      </c>
    </row>
    <row r="127" spans="1:4" ht="30" x14ac:dyDescent="0.2">
      <c r="A127" s="201">
        <v>124</v>
      </c>
      <c r="B127" s="202" t="s">
        <v>1457</v>
      </c>
      <c r="C127" s="203" t="s">
        <v>446</v>
      </c>
      <c r="D127" s="202">
        <v>3.66</v>
      </c>
    </row>
    <row r="128" spans="1:4" ht="30" x14ac:dyDescent="0.2">
      <c r="A128" s="201">
        <v>125</v>
      </c>
      <c r="B128" s="202" t="s">
        <v>1458</v>
      </c>
      <c r="C128" s="203" t="s">
        <v>791</v>
      </c>
      <c r="D128" s="202">
        <v>4.05</v>
      </c>
    </row>
    <row r="129" spans="1:4" ht="30" x14ac:dyDescent="0.2">
      <c r="A129" s="201">
        <v>126</v>
      </c>
      <c r="B129" s="202" t="s">
        <v>1459</v>
      </c>
      <c r="C129" s="203" t="s">
        <v>447</v>
      </c>
      <c r="D129" s="202">
        <v>2.4500000000000002</v>
      </c>
    </row>
    <row r="130" spans="1:4" ht="30" x14ac:dyDescent="0.2">
      <c r="A130" s="201">
        <v>127</v>
      </c>
      <c r="B130" s="202" t="s">
        <v>1460</v>
      </c>
      <c r="C130" s="203" t="s">
        <v>448</v>
      </c>
      <c r="D130" s="202">
        <v>4.24</v>
      </c>
    </row>
    <row r="131" spans="1:4" ht="30" x14ac:dyDescent="0.2">
      <c r="A131" s="201">
        <v>128</v>
      </c>
      <c r="B131" s="202" t="s">
        <v>1461</v>
      </c>
      <c r="C131" s="203" t="s">
        <v>449</v>
      </c>
      <c r="D131" s="202">
        <v>1.4</v>
      </c>
    </row>
    <row r="132" spans="1:4" ht="30" x14ac:dyDescent="0.2">
      <c r="A132" s="201">
        <v>129</v>
      </c>
      <c r="B132" s="202" t="s">
        <v>1462</v>
      </c>
      <c r="C132" s="203" t="s">
        <v>450</v>
      </c>
      <c r="D132" s="202">
        <v>2.46</v>
      </c>
    </row>
    <row r="133" spans="1:4" ht="30" x14ac:dyDescent="0.2">
      <c r="A133" s="201">
        <v>130</v>
      </c>
      <c r="B133" s="202" t="s">
        <v>1463</v>
      </c>
      <c r="C133" s="203" t="s">
        <v>792</v>
      </c>
      <c r="D133" s="202">
        <v>3.24</v>
      </c>
    </row>
    <row r="134" spans="1:4" ht="15" x14ac:dyDescent="0.2">
      <c r="A134" s="201">
        <v>131</v>
      </c>
      <c r="B134" s="202" t="s">
        <v>1464</v>
      </c>
      <c r="C134" s="203" t="s">
        <v>129</v>
      </c>
      <c r="D134" s="202">
        <v>1.0900000000000001</v>
      </c>
    </row>
    <row r="135" spans="1:4" ht="15" x14ac:dyDescent="0.2">
      <c r="A135" s="201">
        <v>132</v>
      </c>
      <c r="B135" s="202" t="s">
        <v>1465</v>
      </c>
      <c r="C135" s="203" t="s">
        <v>699</v>
      </c>
      <c r="D135" s="202">
        <v>1.36</v>
      </c>
    </row>
    <row r="136" spans="1:4" ht="15" x14ac:dyDescent="0.2">
      <c r="A136" s="201">
        <v>133</v>
      </c>
      <c r="B136" s="202" t="s">
        <v>1466</v>
      </c>
      <c r="C136" s="203" t="s">
        <v>793</v>
      </c>
      <c r="D136" s="202">
        <v>1.41</v>
      </c>
    </row>
    <row r="137" spans="1:4" ht="30" x14ac:dyDescent="0.2">
      <c r="A137" s="201">
        <v>134</v>
      </c>
      <c r="B137" s="202" t="s">
        <v>1467</v>
      </c>
      <c r="C137" s="203" t="s">
        <v>1012</v>
      </c>
      <c r="D137" s="202">
        <v>1.88</v>
      </c>
    </row>
    <row r="138" spans="1:4" ht="30" x14ac:dyDescent="0.2">
      <c r="A138" s="201">
        <v>135</v>
      </c>
      <c r="B138" s="202" t="s">
        <v>1468</v>
      </c>
      <c r="C138" s="203" t="s">
        <v>1013</v>
      </c>
      <c r="D138" s="202">
        <v>1.92</v>
      </c>
    </row>
    <row r="139" spans="1:4" ht="30" x14ac:dyDescent="0.2">
      <c r="A139" s="201">
        <v>136</v>
      </c>
      <c r="B139" s="202" t="s">
        <v>1469</v>
      </c>
      <c r="C139" s="203" t="s">
        <v>1014</v>
      </c>
      <c r="D139" s="202">
        <v>2.29</v>
      </c>
    </row>
    <row r="140" spans="1:4" ht="30" x14ac:dyDescent="0.2">
      <c r="A140" s="201">
        <v>137</v>
      </c>
      <c r="B140" s="202" t="s">
        <v>1470</v>
      </c>
      <c r="C140" s="203" t="s">
        <v>1015</v>
      </c>
      <c r="D140" s="202">
        <v>3.12</v>
      </c>
    </row>
    <row r="141" spans="1:4" ht="30" x14ac:dyDescent="0.2">
      <c r="A141" s="201">
        <v>138</v>
      </c>
      <c r="B141" s="202" t="s">
        <v>1471</v>
      </c>
      <c r="C141" s="203" t="s">
        <v>794</v>
      </c>
      <c r="D141" s="202">
        <v>1.96</v>
      </c>
    </row>
    <row r="142" spans="1:4" ht="30" x14ac:dyDescent="0.2">
      <c r="A142" s="201">
        <v>139</v>
      </c>
      <c r="B142" s="202" t="s">
        <v>1472</v>
      </c>
      <c r="C142" s="203" t="s">
        <v>795</v>
      </c>
      <c r="D142" s="202">
        <v>2.17</v>
      </c>
    </row>
    <row r="143" spans="1:4" ht="30" x14ac:dyDescent="0.2">
      <c r="A143" s="201">
        <v>140</v>
      </c>
      <c r="B143" s="202" t="s">
        <v>1473</v>
      </c>
      <c r="C143" s="203" t="s">
        <v>796</v>
      </c>
      <c r="D143" s="202">
        <v>2.02</v>
      </c>
    </row>
    <row r="144" spans="1:4" ht="30" x14ac:dyDescent="0.2">
      <c r="A144" s="201">
        <v>141</v>
      </c>
      <c r="B144" s="202" t="s">
        <v>1474</v>
      </c>
      <c r="C144" s="203" t="s">
        <v>797</v>
      </c>
      <c r="D144" s="202">
        <v>2.57</v>
      </c>
    </row>
    <row r="145" spans="1:4" ht="30" x14ac:dyDescent="0.2">
      <c r="A145" s="201">
        <v>142</v>
      </c>
      <c r="B145" s="202" t="s">
        <v>1475</v>
      </c>
      <c r="C145" s="203" t="s">
        <v>798</v>
      </c>
      <c r="D145" s="202">
        <v>3.14</v>
      </c>
    </row>
    <row r="146" spans="1:4" ht="30" x14ac:dyDescent="0.2">
      <c r="A146" s="201">
        <v>143</v>
      </c>
      <c r="B146" s="202" t="s">
        <v>1476</v>
      </c>
      <c r="C146" s="203" t="s">
        <v>83</v>
      </c>
      <c r="D146" s="202">
        <v>2.48</v>
      </c>
    </row>
    <row r="147" spans="1:4" ht="30" x14ac:dyDescent="0.2">
      <c r="A147" s="201">
        <v>144</v>
      </c>
      <c r="B147" s="202" t="s">
        <v>1477</v>
      </c>
      <c r="C147" s="203" t="s">
        <v>1016</v>
      </c>
      <c r="D147" s="202">
        <v>1.91</v>
      </c>
    </row>
    <row r="148" spans="1:4" ht="30" x14ac:dyDescent="0.2">
      <c r="A148" s="201">
        <v>145</v>
      </c>
      <c r="B148" s="202" t="s">
        <v>1478</v>
      </c>
      <c r="C148" s="203" t="s">
        <v>452</v>
      </c>
      <c r="D148" s="202">
        <v>2.88</v>
      </c>
    </row>
    <row r="149" spans="1:4" ht="30" x14ac:dyDescent="0.2">
      <c r="A149" s="201">
        <v>146</v>
      </c>
      <c r="B149" s="202" t="s">
        <v>1479</v>
      </c>
      <c r="C149" s="203" t="s">
        <v>453</v>
      </c>
      <c r="D149" s="202">
        <v>4.25</v>
      </c>
    </row>
    <row r="150" spans="1:4" ht="30" x14ac:dyDescent="0.2">
      <c r="A150" s="201">
        <v>147</v>
      </c>
      <c r="B150" s="202" t="s">
        <v>1480</v>
      </c>
      <c r="C150" s="203" t="s">
        <v>84</v>
      </c>
      <c r="D150" s="202">
        <v>2.56</v>
      </c>
    </row>
    <row r="151" spans="1:4" ht="30" x14ac:dyDescent="0.2">
      <c r="A151" s="201">
        <v>148</v>
      </c>
      <c r="B151" s="202" t="s">
        <v>1481</v>
      </c>
      <c r="C151" s="203" t="s">
        <v>85</v>
      </c>
      <c r="D151" s="204">
        <v>3.6</v>
      </c>
    </row>
    <row r="152" spans="1:4" ht="30" x14ac:dyDescent="0.2">
      <c r="A152" s="201">
        <v>149</v>
      </c>
      <c r="B152" s="202" t="s">
        <v>1482</v>
      </c>
      <c r="C152" s="203" t="s">
        <v>1017</v>
      </c>
      <c r="D152" s="204">
        <v>0.56999999999999995</v>
      </c>
    </row>
    <row r="153" spans="1:4" ht="30" x14ac:dyDescent="0.2">
      <c r="A153" s="201">
        <v>150</v>
      </c>
      <c r="B153" s="202" t="s">
        <v>1483</v>
      </c>
      <c r="C153" s="203" t="s">
        <v>1018</v>
      </c>
      <c r="D153" s="204">
        <v>1</v>
      </c>
    </row>
    <row r="154" spans="1:4" ht="30" x14ac:dyDescent="0.2">
      <c r="A154" s="201">
        <v>151</v>
      </c>
      <c r="B154" s="202" t="s">
        <v>1484</v>
      </c>
      <c r="C154" s="203" t="s">
        <v>1019</v>
      </c>
      <c r="D154" s="204">
        <v>1.67</v>
      </c>
    </row>
    <row r="155" spans="1:4" ht="30" x14ac:dyDescent="0.2">
      <c r="A155" s="201">
        <v>152</v>
      </c>
      <c r="B155" s="202" t="s">
        <v>1485</v>
      </c>
      <c r="C155" s="203" t="s">
        <v>1020</v>
      </c>
      <c r="D155" s="204">
        <v>2.1800000000000002</v>
      </c>
    </row>
    <row r="156" spans="1:4" ht="30" x14ac:dyDescent="0.2">
      <c r="A156" s="201">
        <v>153</v>
      </c>
      <c r="B156" s="202" t="s">
        <v>1486</v>
      </c>
      <c r="C156" s="203" t="s">
        <v>1021</v>
      </c>
      <c r="D156" s="204">
        <v>2.69</v>
      </c>
    </row>
    <row r="157" spans="1:4" ht="30" x14ac:dyDescent="0.2">
      <c r="A157" s="201">
        <v>154</v>
      </c>
      <c r="B157" s="202" t="s">
        <v>1487</v>
      </c>
      <c r="C157" s="203" t="s">
        <v>1022</v>
      </c>
      <c r="D157" s="204">
        <v>3.44</v>
      </c>
    </row>
    <row r="158" spans="1:4" ht="30" x14ac:dyDescent="0.2">
      <c r="A158" s="201">
        <v>155</v>
      </c>
      <c r="B158" s="202" t="s">
        <v>1488</v>
      </c>
      <c r="C158" s="203" t="s">
        <v>1023</v>
      </c>
      <c r="D158" s="204">
        <v>4.42</v>
      </c>
    </row>
    <row r="159" spans="1:4" ht="30" x14ac:dyDescent="0.2">
      <c r="A159" s="201">
        <v>156</v>
      </c>
      <c r="B159" s="202" t="s">
        <v>1489</v>
      </c>
      <c r="C159" s="203" t="s">
        <v>1024</v>
      </c>
      <c r="D159" s="204">
        <v>5.39</v>
      </c>
    </row>
    <row r="160" spans="1:4" ht="30" x14ac:dyDescent="0.2">
      <c r="A160" s="201">
        <v>157</v>
      </c>
      <c r="B160" s="202" t="s">
        <v>1490</v>
      </c>
      <c r="C160" s="203" t="s">
        <v>1025</v>
      </c>
      <c r="D160" s="204">
        <v>8.65</v>
      </c>
    </row>
    <row r="161" spans="1:4" ht="60" x14ac:dyDescent="0.2">
      <c r="A161" s="487">
        <v>158</v>
      </c>
      <c r="B161" s="201" t="s">
        <v>2866</v>
      </c>
      <c r="C161" s="372" t="s">
        <v>2868</v>
      </c>
      <c r="D161" s="201">
        <v>12.54</v>
      </c>
    </row>
    <row r="162" spans="1:4" ht="45" x14ac:dyDescent="0.2">
      <c r="A162" s="489"/>
      <c r="B162" s="201" t="s">
        <v>2867</v>
      </c>
      <c r="C162" s="373" t="s">
        <v>2869</v>
      </c>
      <c r="D162" s="201">
        <v>27.25</v>
      </c>
    </row>
    <row r="163" spans="1:4" ht="45" x14ac:dyDescent="0.2">
      <c r="A163" s="201">
        <v>159</v>
      </c>
      <c r="B163" s="298" t="s">
        <v>1492</v>
      </c>
      <c r="C163" s="297" t="s">
        <v>1028</v>
      </c>
      <c r="D163" s="381">
        <v>3.02</v>
      </c>
    </row>
    <row r="164" spans="1:4" ht="45" x14ac:dyDescent="0.2">
      <c r="A164" s="201">
        <v>160</v>
      </c>
      <c r="B164" s="202" t="s">
        <v>1493</v>
      </c>
      <c r="C164" s="203" t="s">
        <v>1029</v>
      </c>
      <c r="D164" s="204">
        <v>1.42</v>
      </c>
    </row>
    <row r="165" spans="1:4" ht="15" x14ac:dyDescent="0.2">
      <c r="A165" s="201">
        <v>161</v>
      </c>
      <c r="B165" s="202" t="s">
        <v>1494</v>
      </c>
      <c r="C165" s="203" t="s">
        <v>850</v>
      </c>
      <c r="D165" s="202">
        <v>1.04</v>
      </c>
    </row>
    <row r="166" spans="1:4" ht="15" x14ac:dyDescent="0.2">
      <c r="A166" s="201">
        <v>162</v>
      </c>
      <c r="B166" s="202" t="s">
        <v>1495</v>
      </c>
      <c r="C166" s="203" t="s">
        <v>456</v>
      </c>
      <c r="D166" s="202">
        <v>1.49</v>
      </c>
    </row>
    <row r="167" spans="1:4" ht="15" x14ac:dyDescent="0.2">
      <c r="A167" s="201">
        <v>163</v>
      </c>
      <c r="B167" s="202" t="s">
        <v>1496</v>
      </c>
      <c r="C167" s="203" t="s">
        <v>424</v>
      </c>
      <c r="D167" s="202">
        <v>4.1500000000000004</v>
      </c>
    </row>
    <row r="168" spans="1:4" ht="15" x14ac:dyDescent="0.2">
      <c r="A168" s="201">
        <v>164</v>
      </c>
      <c r="B168" s="202" t="s">
        <v>1497</v>
      </c>
      <c r="C168" s="203" t="s">
        <v>1498</v>
      </c>
      <c r="D168" s="202">
        <v>4.32</v>
      </c>
    </row>
    <row r="169" spans="1:4" ht="15" x14ac:dyDescent="0.2">
      <c r="A169" s="201">
        <v>165</v>
      </c>
      <c r="B169" s="202" t="s">
        <v>1499</v>
      </c>
      <c r="C169" s="203" t="s">
        <v>1500</v>
      </c>
      <c r="D169" s="202">
        <v>4.68</v>
      </c>
    </row>
    <row r="170" spans="1:4" ht="15" x14ac:dyDescent="0.2">
      <c r="A170" s="201">
        <v>166</v>
      </c>
      <c r="B170" s="202" t="s">
        <v>1501</v>
      </c>
      <c r="C170" s="203" t="s">
        <v>1502</v>
      </c>
      <c r="D170" s="202">
        <v>7.47</v>
      </c>
    </row>
    <row r="171" spans="1:4" ht="15" x14ac:dyDescent="0.2">
      <c r="A171" s="201">
        <v>167</v>
      </c>
      <c r="B171" s="202" t="s">
        <v>1503</v>
      </c>
      <c r="C171" s="203" t="s">
        <v>1504</v>
      </c>
      <c r="D171" s="202">
        <v>8.7100000000000009</v>
      </c>
    </row>
    <row r="172" spans="1:4" ht="15" x14ac:dyDescent="0.2">
      <c r="A172" s="201">
        <v>168</v>
      </c>
      <c r="B172" s="202" t="s">
        <v>1505</v>
      </c>
      <c r="C172" s="203" t="s">
        <v>1506</v>
      </c>
      <c r="D172" s="202">
        <v>9.42</v>
      </c>
    </row>
    <row r="173" spans="1:4" ht="15" x14ac:dyDescent="0.2">
      <c r="A173" s="201">
        <v>169</v>
      </c>
      <c r="B173" s="202" t="s">
        <v>1507</v>
      </c>
      <c r="C173" s="203" t="s">
        <v>1508</v>
      </c>
      <c r="D173" s="202">
        <v>12.87</v>
      </c>
    </row>
    <row r="174" spans="1:4" ht="15" x14ac:dyDescent="0.2">
      <c r="A174" s="201">
        <v>170</v>
      </c>
      <c r="B174" s="202" t="s">
        <v>1509</v>
      </c>
      <c r="C174" s="203" t="s">
        <v>1510</v>
      </c>
      <c r="D174" s="202">
        <v>19.73</v>
      </c>
    </row>
    <row r="175" spans="1:4" ht="30" x14ac:dyDescent="0.2">
      <c r="A175" s="201">
        <v>171</v>
      </c>
      <c r="B175" s="202" t="s">
        <v>1511</v>
      </c>
      <c r="C175" s="203" t="s">
        <v>1512</v>
      </c>
      <c r="D175" s="202">
        <v>3.85</v>
      </c>
    </row>
    <row r="176" spans="1:4" ht="30" x14ac:dyDescent="0.2">
      <c r="A176" s="201">
        <v>172</v>
      </c>
      <c r="B176" s="202" t="s">
        <v>1513</v>
      </c>
      <c r="C176" s="203" t="s">
        <v>1514</v>
      </c>
      <c r="D176" s="202">
        <v>9.4700000000000006</v>
      </c>
    </row>
    <row r="177" spans="1:4" ht="30" x14ac:dyDescent="0.2">
      <c r="A177" s="201">
        <v>173</v>
      </c>
      <c r="B177" s="202" t="s">
        <v>1515</v>
      </c>
      <c r="C177" s="203" t="s">
        <v>1516</v>
      </c>
      <c r="D177" s="202">
        <v>10.95</v>
      </c>
    </row>
    <row r="178" spans="1:4" ht="30" x14ac:dyDescent="0.2">
      <c r="A178" s="201">
        <v>174</v>
      </c>
      <c r="B178" s="202" t="s">
        <v>1517</v>
      </c>
      <c r="C178" s="203" t="s">
        <v>1518</v>
      </c>
      <c r="D178" s="202">
        <v>13.16</v>
      </c>
    </row>
    <row r="179" spans="1:4" ht="30" x14ac:dyDescent="0.2">
      <c r="A179" s="201">
        <v>175</v>
      </c>
      <c r="B179" s="202" t="s">
        <v>1519</v>
      </c>
      <c r="C179" s="203" t="s">
        <v>1520</v>
      </c>
      <c r="D179" s="202">
        <v>14.63</v>
      </c>
    </row>
    <row r="180" spans="1:4" ht="30" x14ac:dyDescent="0.2">
      <c r="A180" s="201">
        <v>176</v>
      </c>
      <c r="B180" s="202" t="s">
        <v>1521</v>
      </c>
      <c r="C180" s="203" t="s">
        <v>1522</v>
      </c>
      <c r="D180" s="202">
        <v>19.170000000000002</v>
      </c>
    </row>
    <row r="181" spans="1:4" ht="30" x14ac:dyDescent="0.2">
      <c r="A181" s="201">
        <v>177</v>
      </c>
      <c r="B181" s="202" t="s">
        <v>1523</v>
      </c>
      <c r="C181" s="203" t="s">
        <v>1524</v>
      </c>
      <c r="D181" s="202">
        <v>31.29</v>
      </c>
    </row>
    <row r="182" spans="1:4" ht="30" x14ac:dyDescent="0.2">
      <c r="A182" s="201">
        <v>178</v>
      </c>
      <c r="B182" s="202" t="s">
        <v>1525</v>
      </c>
      <c r="C182" s="203" t="s">
        <v>86</v>
      </c>
      <c r="D182" s="202">
        <v>0.66</v>
      </c>
    </row>
    <row r="183" spans="1:4" ht="15" x14ac:dyDescent="0.2">
      <c r="A183" s="201">
        <v>179</v>
      </c>
      <c r="B183" s="202" t="s">
        <v>1526</v>
      </c>
      <c r="C183" s="203" t="s">
        <v>112</v>
      </c>
      <c r="D183" s="202">
        <v>0.47</v>
      </c>
    </row>
    <row r="184" spans="1:4" ht="15" x14ac:dyDescent="0.2">
      <c r="A184" s="201">
        <v>180</v>
      </c>
      <c r="B184" s="202" t="s">
        <v>1527</v>
      </c>
      <c r="C184" s="203" t="s">
        <v>113</v>
      </c>
      <c r="D184" s="202">
        <v>0.61</v>
      </c>
    </row>
    <row r="185" spans="1:4" ht="45" x14ac:dyDescent="0.2">
      <c r="A185" s="201">
        <v>181</v>
      </c>
      <c r="B185" s="202" t="s">
        <v>1528</v>
      </c>
      <c r="C185" s="203" t="s">
        <v>305</v>
      </c>
      <c r="D185" s="202">
        <v>0.71</v>
      </c>
    </row>
    <row r="186" spans="1:4" ht="30" x14ac:dyDescent="0.2">
      <c r="A186" s="201">
        <v>182</v>
      </c>
      <c r="B186" s="202" t="s">
        <v>1529</v>
      </c>
      <c r="C186" s="203" t="s">
        <v>852</v>
      </c>
      <c r="D186" s="202">
        <v>0.84</v>
      </c>
    </row>
    <row r="187" spans="1:4" ht="30" x14ac:dyDescent="0.2">
      <c r="A187" s="201">
        <v>183</v>
      </c>
      <c r="B187" s="202" t="s">
        <v>1530</v>
      </c>
      <c r="C187" s="203" t="s">
        <v>853</v>
      </c>
      <c r="D187" s="202">
        <v>0.91</v>
      </c>
    </row>
    <row r="188" spans="1:4" ht="30" x14ac:dyDescent="0.2">
      <c r="A188" s="201">
        <v>184</v>
      </c>
      <c r="B188" s="202" t="s">
        <v>1531</v>
      </c>
      <c r="C188" s="203" t="s">
        <v>854</v>
      </c>
      <c r="D188" s="202">
        <v>1.1000000000000001</v>
      </c>
    </row>
    <row r="189" spans="1:4" ht="30" x14ac:dyDescent="0.2">
      <c r="A189" s="201">
        <v>185</v>
      </c>
      <c r="B189" s="202" t="s">
        <v>1532</v>
      </c>
      <c r="C189" s="203" t="s">
        <v>855</v>
      </c>
      <c r="D189" s="202">
        <v>1.35</v>
      </c>
    </row>
    <row r="190" spans="1:4" ht="30" x14ac:dyDescent="0.2">
      <c r="A190" s="201">
        <v>186</v>
      </c>
      <c r="B190" s="202" t="s">
        <v>1533</v>
      </c>
      <c r="C190" s="203" t="s">
        <v>1030</v>
      </c>
      <c r="D190" s="202">
        <v>1.96</v>
      </c>
    </row>
    <row r="191" spans="1:4" ht="15" x14ac:dyDescent="0.2">
      <c r="A191" s="201">
        <v>187</v>
      </c>
      <c r="B191" s="202" t="s">
        <v>1534</v>
      </c>
      <c r="C191" s="203" t="s">
        <v>856</v>
      </c>
      <c r="D191" s="202">
        <v>25</v>
      </c>
    </row>
    <row r="192" spans="1:4" ht="15" x14ac:dyDescent="0.2">
      <c r="A192" s="201">
        <v>188</v>
      </c>
      <c r="B192" s="202" t="s">
        <v>1535</v>
      </c>
      <c r="C192" s="203" t="s">
        <v>321</v>
      </c>
      <c r="D192" s="202">
        <v>0.49</v>
      </c>
    </row>
    <row r="193" spans="1:4" ht="15" x14ac:dyDescent="0.2">
      <c r="A193" s="201">
        <v>189</v>
      </c>
      <c r="B193" s="202" t="s">
        <v>1536</v>
      </c>
      <c r="C193" s="203" t="s">
        <v>322</v>
      </c>
      <c r="D193" s="202">
        <v>0.79</v>
      </c>
    </row>
    <row r="194" spans="1:4" ht="15" x14ac:dyDescent="0.2">
      <c r="A194" s="201">
        <v>190</v>
      </c>
      <c r="B194" s="202" t="s">
        <v>1537</v>
      </c>
      <c r="C194" s="203" t="s">
        <v>323</v>
      </c>
      <c r="D194" s="202">
        <v>1.07</v>
      </c>
    </row>
    <row r="195" spans="1:4" ht="15" x14ac:dyDescent="0.2">
      <c r="A195" s="201">
        <v>191</v>
      </c>
      <c r="B195" s="202" t="s">
        <v>1538</v>
      </c>
      <c r="C195" s="203" t="s">
        <v>324</v>
      </c>
      <c r="D195" s="202">
        <v>1.19</v>
      </c>
    </row>
    <row r="196" spans="1:4" ht="15" x14ac:dyDescent="0.2">
      <c r="A196" s="201">
        <v>192</v>
      </c>
      <c r="B196" s="202" t="s">
        <v>1539</v>
      </c>
      <c r="C196" s="203" t="s">
        <v>325</v>
      </c>
      <c r="D196" s="202">
        <v>2.11</v>
      </c>
    </row>
    <row r="197" spans="1:4" ht="15" x14ac:dyDescent="0.2">
      <c r="A197" s="201">
        <v>193</v>
      </c>
      <c r="B197" s="202" t="s">
        <v>1540</v>
      </c>
      <c r="C197" s="203" t="s">
        <v>622</v>
      </c>
      <c r="D197" s="202">
        <v>2.33</v>
      </c>
    </row>
    <row r="198" spans="1:4" ht="15" x14ac:dyDescent="0.2">
      <c r="A198" s="201">
        <v>194</v>
      </c>
      <c r="B198" s="202" t="s">
        <v>1541</v>
      </c>
      <c r="C198" s="203" t="s">
        <v>306</v>
      </c>
      <c r="D198" s="202">
        <v>0.51</v>
      </c>
    </row>
    <row r="199" spans="1:4" ht="15" x14ac:dyDescent="0.2">
      <c r="A199" s="201">
        <v>195</v>
      </c>
      <c r="B199" s="202" t="s">
        <v>1542</v>
      </c>
      <c r="C199" s="203" t="s">
        <v>87</v>
      </c>
      <c r="D199" s="202">
        <v>0.66</v>
      </c>
    </row>
    <row r="200" spans="1:4" ht="15" x14ac:dyDescent="0.2">
      <c r="A200" s="201">
        <v>196</v>
      </c>
      <c r="B200" s="202" t="s">
        <v>1543</v>
      </c>
      <c r="C200" s="203" t="s">
        <v>88</v>
      </c>
      <c r="D200" s="202">
        <v>1.1100000000000001</v>
      </c>
    </row>
    <row r="201" spans="1:4" ht="15" x14ac:dyDescent="0.2">
      <c r="A201" s="201">
        <v>197</v>
      </c>
      <c r="B201" s="202" t="s">
        <v>1544</v>
      </c>
      <c r="C201" s="203" t="s">
        <v>89</v>
      </c>
      <c r="D201" s="202">
        <v>0.39</v>
      </c>
    </row>
    <row r="202" spans="1:4" ht="15" x14ac:dyDescent="0.2">
      <c r="A202" s="201">
        <v>198</v>
      </c>
      <c r="B202" s="202" t="s">
        <v>1545</v>
      </c>
      <c r="C202" s="203" t="s">
        <v>623</v>
      </c>
      <c r="D202" s="202">
        <v>1.85</v>
      </c>
    </row>
    <row r="203" spans="1:4" ht="15" x14ac:dyDescent="0.2">
      <c r="A203" s="201">
        <v>199</v>
      </c>
      <c r="B203" s="202" t="s">
        <v>1546</v>
      </c>
      <c r="C203" s="203" t="s">
        <v>682</v>
      </c>
      <c r="D203" s="202">
        <v>2.12</v>
      </c>
    </row>
    <row r="204" spans="1:4" ht="15" x14ac:dyDescent="0.2">
      <c r="A204" s="201">
        <v>200</v>
      </c>
      <c r="B204" s="202" t="s">
        <v>1547</v>
      </c>
      <c r="C204" s="203" t="s">
        <v>307</v>
      </c>
      <c r="D204" s="202">
        <v>0.85</v>
      </c>
    </row>
    <row r="205" spans="1:4" ht="30" x14ac:dyDescent="0.2">
      <c r="A205" s="201">
        <v>201</v>
      </c>
      <c r="B205" s="202" t="s">
        <v>1548</v>
      </c>
      <c r="C205" s="203" t="s">
        <v>624</v>
      </c>
      <c r="D205" s="202">
        <v>2.48</v>
      </c>
    </row>
    <row r="206" spans="1:4" ht="30" x14ac:dyDescent="0.2">
      <c r="A206" s="201">
        <v>202</v>
      </c>
      <c r="B206" s="202" t="s">
        <v>1549</v>
      </c>
      <c r="C206" s="203" t="s">
        <v>1031</v>
      </c>
      <c r="D206" s="202">
        <v>0.91</v>
      </c>
    </row>
    <row r="207" spans="1:4" ht="15" x14ac:dyDescent="0.2">
      <c r="A207" s="201">
        <v>203</v>
      </c>
      <c r="B207" s="202" t="s">
        <v>1550</v>
      </c>
      <c r="C207" s="203" t="s">
        <v>69</v>
      </c>
      <c r="D207" s="202">
        <v>1.28</v>
      </c>
    </row>
    <row r="208" spans="1:4" ht="15" x14ac:dyDescent="0.2">
      <c r="A208" s="201">
        <v>204</v>
      </c>
      <c r="B208" s="202" t="s">
        <v>1551</v>
      </c>
      <c r="C208" s="203" t="s">
        <v>625</v>
      </c>
      <c r="D208" s="202">
        <v>1.1100000000000001</v>
      </c>
    </row>
    <row r="209" spans="1:4" ht="15" x14ac:dyDescent="0.2">
      <c r="A209" s="201">
        <v>205</v>
      </c>
      <c r="B209" s="202" t="s">
        <v>1552</v>
      </c>
      <c r="C209" s="203" t="s">
        <v>626</v>
      </c>
      <c r="D209" s="202">
        <v>1.25</v>
      </c>
    </row>
    <row r="210" spans="1:4" ht="15" x14ac:dyDescent="0.2">
      <c r="A210" s="201">
        <v>206</v>
      </c>
      <c r="B210" s="202" t="s">
        <v>1553</v>
      </c>
      <c r="C210" s="203" t="s">
        <v>470</v>
      </c>
      <c r="D210" s="202">
        <v>1.78</v>
      </c>
    </row>
    <row r="211" spans="1:4" ht="15" x14ac:dyDescent="0.2">
      <c r="A211" s="201">
        <v>207</v>
      </c>
      <c r="B211" s="202" t="s">
        <v>1554</v>
      </c>
      <c r="C211" s="203" t="s">
        <v>627</v>
      </c>
      <c r="D211" s="202">
        <v>1.67</v>
      </c>
    </row>
    <row r="212" spans="1:4" ht="15" x14ac:dyDescent="0.2">
      <c r="A212" s="201">
        <v>208</v>
      </c>
      <c r="B212" s="202" t="s">
        <v>1555</v>
      </c>
      <c r="C212" s="203" t="s">
        <v>628</v>
      </c>
      <c r="D212" s="202">
        <v>0.87</v>
      </c>
    </row>
    <row r="213" spans="1:4" ht="15" x14ac:dyDescent="0.2">
      <c r="A213" s="201">
        <v>209</v>
      </c>
      <c r="B213" s="202" t="s">
        <v>1556</v>
      </c>
      <c r="C213" s="203" t="s">
        <v>502</v>
      </c>
      <c r="D213" s="202">
        <v>1.57</v>
      </c>
    </row>
    <row r="214" spans="1:4" ht="30" x14ac:dyDescent="0.2">
      <c r="A214" s="201">
        <v>210</v>
      </c>
      <c r="B214" s="202" t="s">
        <v>1557</v>
      </c>
      <c r="C214" s="203" t="s">
        <v>471</v>
      </c>
      <c r="D214" s="202">
        <v>0.85</v>
      </c>
    </row>
    <row r="215" spans="1:4" ht="15" x14ac:dyDescent="0.2">
      <c r="A215" s="201">
        <v>211</v>
      </c>
      <c r="B215" s="202" t="s">
        <v>1558</v>
      </c>
      <c r="C215" s="203" t="s">
        <v>472</v>
      </c>
      <c r="D215" s="202">
        <v>1.32</v>
      </c>
    </row>
    <row r="216" spans="1:4" ht="15" x14ac:dyDescent="0.2">
      <c r="A216" s="201">
        <v>212</v>
      </c>
      <c r="B216" s="202" t="s">
        <v>1559</v>
      </c>
      <c r="C216" s="203" t="s">
        <v>473</v>
      </c>
      <c r="D216" s="202">
        <v>1.05</v>
      </c>
    </row>
    <row r="217" spans="1:4" ht="15" x14ac:dyDescent="0.2">
      <c r="A217" s="201">
        <v>213</v>
      </c>
      <c r="B217" s="202" t="s">
        <v>1560</v>
      </c>
      <c r="C217" s="203" t="s">
        <v>503</v>
      </c>
      <c r="D217" s="202">
        <v>1.01</v>
      </c>
    </row>
    <row r="218" spans="1:4" ht="15" x14ac:dyDescent="0.2">
      <c r="A218" s="201">
        <v>214</v>
      </c>
      <c r="B218" s="202" t="s">
        <v>1561</v>
      </c>
      <c r="C218" s="203" t="s">
        <v>504</v>
      </c>
      <c r="D218" s="202">
        <v>2.11</v>
      </c>
    </row>
    <row r="219" spans="1:4" ht="15" x14ac:dyDescent="0.2">
      <c r="A219" s="201">
        <v>215</v>
      </c>
      <c r="B219" s="202" t="s">
        <v>1562</v>
      </c>
      <c r="C219" s="203" t="s">
        <v>505</v>
      </c>
      <c r="D219" s="202">
        <v>3.97</v>
      </c>
    </row>
    <row r="220" spans="1:4" ht="15" x14ac:dyDescent="0.2">
      <c r="A220" s="201">
        <v>216</v>
      </c>
      <c r="B220" s="202" t="s">
        <v>1563</v>
      </c>
      <c r="C220" s="203" t="s">
        <v>506</v>
      </c>
      <c r="D220" s="202">
        <v>4.3099999999999996</v>
      </c>
    </row>
    <row r="221" spans="1:4" ht="15" x14ac:dyDescent="0.2">
      <c r="A221" s="201">
        <v>217</v>
      </c>
      <c r="B221" s="202" t="s">
        <v>1564</v>
      </c>
      <c r="C221" s="203" t="s">
        <v>507</v>
      </c>
      <c r="D221" s="202">
        <v>1.2</v>
      </c>
    </row>
    <row r="222" spans="1:4" ht="15" x14ac:dyDescent="0.2">
      <c r="A222" s="201">
        <v>218</v>
      </c>
      <c r="B222" s="202" t="s">
        <v>1565</v>
      </c>
      <c r="C222" s="203" t="s">
        <v>508</v>
      </c>
      <c r="D222" s="202">
        <v>2.37</v>
      </c>
    </row>
    <row r="223" spans="1:4" ht="15" x14ac:dyDescent="0.2">
      <c r="A223" s="201">
        <v>219</v>
      </c>
      <c r="B223" s="202" t="s">
        <v>1566</v>
      </c>
      <c r="C223" s="203" t="s">
        <v>509</v>
      </c>
      <c r="D223" s="202">
        <v>4.13</v>
      </c>
    </row>
    <row r="224" spans="1:4" ht="15" x14ac:dyDescent="0.2">
      <c r="A224" s="201">
        <v>220</v>
      </c>
      <c r="B224" s="202" t="s">
        <v>1567</v>
      </c>
      <c r="C224" s="203" t="s">
        <v>510</v>
      </c>
      <c r="D224" s="202">
        <v>6.08</v>
      </c>
    </row>
    <row r="225" spans="1:4" ht="15" x14ac:dyDescent="0.2">
      <c r="A225" s="201">
        <v>221</v>
      </c>
      <c r="B225" s="202" t="s">
        <v>1568</v>
      </c>
      <c r="C225" s="203" t="s">
        <v>511</v>
      </c>
      <c r="D225" s="202">
        <v>7.12</v>
      </c>
    </row>
    <row r="226" spans="1:4" ht="30" x14ac:dyDescent="0.2">
      <c r="A226" s="201">
        <v>222</v>
      </c>
      <c r="B226" s="202" t="s">
        <v>1569</v>
      </c>
      <c r="C226" s="203" t="s">
        <v>382</v>
      </c>
      <c r="D226" s="202">
        <v>0.79</v>
      </c>
    </row>
    <row r="227" spans="1:4" ht="30" x14ac:dyDescent="0.2">
      <c r="A227" s="201">
        <v>223</v>
      </c>
      <c r="B227" s="202" t="s">
        <v>1570</v>
      </c>
      <c r="C227" s="203" t="s">
        <v>673</v>
      </c>
      <c r="D227" s="202">
        <v>0.74</v>
      </c>
    </row>
    <row r="228" spans="1:4" ht="30" x14ac:dyDescent="0.2">
      <c r="A228" s="201">
        <v>224</v>
      </c>
      <c r="B228" s="202" t="s">
        <v>1571</v>
      </c>
      <c r="C228" s="203" t="s">
        <v>383</v>
      </c>
      <c r="D228" s="202">
        <v>0.69</v>
      </c>
    </row>
    <row r="229" spans="1:4" ht="15" x14ac:dyDescent="0.2">
      <c r="A229" s="201">
        <v>225</v>
      </c>
      <c r="B229" s="202" t="s">
        <v>1572</v>
      </c>
      <c r="C229" s="203" t="s">
        <v>384</v>
      </c>
      <c r="D229" s="202">
        <v>0.72</v>
      </c>
    </row>
    <row r="230" spans="1:4" ht="15" x14ac:dyDescent="0.2">
      <c r="A230" s="201">
        <v>226</v>
      </c>
      <c r="B230" s="202" t="s">
        <v>1573</v>
      </c>
      <c r="C230" s="203" t="s">
        <v>385</v>
      </c>
      <c r="D230" s="202">
        <v>0.59</v>
      </c>
    </row>
    <row r="231" spans="1:4" ht="15" x14ac:dyDescent="0.2">
      <c r="A231" s="201">
        <v>227</v>
      </c>
      <c r="B231" s="202" t="s">
        <v>1574</v>
      </c>
      <c r="C231" s="203" t="s">
        <v>799</v>
      </c>
      <c r="D231" s="202">
        <v>0.7</v>
      </c>
    </row>
    <row r="232" spans="1:4" ht="30" x14ac:dyDescent="0.2">
      <c r="A232" s="201">
        <v>228</v>
      </c>
      <c r="B232" s="202" t="s">
        <v>1575</v>
      </c>
      <c r="C232" s="203" t="s">
        <v>1032</v>
      </c>
      <c r="D232" s="202">
        <v>0.78</v>
      </c>
    </row>
    <row r="233" spans="1:4" ht="30" x14ac:dyDescent="0.2">
      <c r="A233" s="201">
        <v>229</v>
      </c>
      <c r="B233" s="202" t="s">
        <v>1576</v>
      </c>
      <c r="C233" s="203" t="s">
        <v>930</v>
      </c>
      <c r="D233" s="202">
        <v>1.7</v>
      </c>
    </row>
    <row r="234" spans="1:4" ht="15" x14ac:dyDescent="0.2">
      <c r="A234" s="201">
        <v>230</v>
      </c>
      <c r="B234" s="202" t="s">
        <v>1577</v>
      </c>
      <c r="C234" s="203" t="s">
        <v>931</v>
      </c>
      <c r="D234" s="202">
        <v>0.78</v>
      </c>
    </row>
    <row r="235" spans="1:4" ht="15" x14ac:dyDescent="0.2">
      <c r="A235" s="201">
        <v>231</v>
      </c>
      <c r="B235" s="202" t="s">
        <v>1578</v>
      </c>
      <c r="C235" s="203" t="s">
        <v>932</v>
      </c>
      <c r="D235" s="202">
        <v>1.54</v>
      </c>
    </row>
    <row r="236" spans="1:4" ht="30" x14ac:dyDescent="0.2">
      <c r="A236" s="201">
        <v>232</v>
      </c>
      <c r="B236" s="202" t="s">
        <v>1579</v>
      </c>
      <c r="C236" s="203" t="s">
        <v>235</v>
      </c>
      <c r="D236" s="202">
        <v>0.75</v>
      </c>
    </row>
    <row r="237" spans="1:4" ht="15" x14ac:dyDescent="0.2">
      <c r="A237" s="201">
        <v>233</v>
      </c>
      <c r="B237" s="202" t="s">
        <v>1580</v>
      </c>
      <c r="C237" s="203" t="s">
        <v>236</v>
      </c>
      <c r="D237" s="202">
        <v>0.89</v>
      </c>
    </row>
    <row r="238" spans="1:4" ht="15" x14ac:dyDescent="0.2">
      <c r="A238" s="201">
        <v>234</v>
      </c>
      <c r="B238" s="202" t="s">
        <v>1581</v>
      </c>
      <c r="C238" s="203" t="s">
        <v>863</v>
      </c>
      <c r="D238" s="202">
        <v>0.53</v>
      </c>
    </row>
    <row r="239" spans="1:4" ht="30" x14ac:dyDescent="0.2">
      <c r="A239" s="201">
        <v>235</v>
      </c>
      <c r="B239" s="202" t="s">
        <v>1582</v>
      </c>
      <c r="C239" s="203" t="s">
        <v>1033</v>
      </c>
      <c r="D239" s="204">
        <v>4.07</v>
      </c>
    </row>
    <row r="240" spans="1:4" ht="30" x14ac:dyDescent="0.2">
      <c r="A240" s="201">
        <v>236</v>
      </c>
      <c r="B240" s="202" t="s">
        <v>1583</v>
      </c>
      <c r="C240" s="203" t="s">
        <v>1034</v>
      </c>
      <c r="D240" s="202">
        <v>1</v>
      </c>
    </row>
    <row r="241" spans="1:4" ht="15" x14ac:dyDescent="0.2">
      <c r="A241" s="201">
        <v>237</v>
      </c>
      <c r="B241" s="202" t="s">
        <v>1584</v>
      </c>
      <c r="C241" s="203" t="s">
        <v>474</v>
      </c>
      <c r="D241" s="202">
        <v>2.0499999999999998</v>
      </c>
    </row>
    <row r="242" spans="1:4" ht="30" x14ac:dyDescent="0.2">
      <c r="A242" s="201">
        <v>238</v>
      </c>
      <c r="B242" s="202" t="s">
        <v>1585</v>
      </c>
      <c r="C242" s="203" t="s">
        <v>114</v>
      </c>
      <c r="D242" s="202">
        <v>1.54</v>
      </c>
    </row>
    <row r="243" spans="1:4" ht="30" x14ac:dyDescent="0.2">
      <c r="A243" s="201">
        <v>239</v>
      </c>
      <c r="B243" s="202" t="s">
        <v>1586</v>
      </c>
      <c r="C243" s="203" t="s">
        <v>115</v>
      </c>
      <c r="D243" s="202">
        <v>1.92</v>
      </c>
    </row>
    <row r="244" spans="1:4" ht="30" x14ac:dyDescent="0.2">
      <c r="A244" s="201">
        <v>240</v>
      </c>
      <c r="B244" s="202" t="s">
        <v>1587</v>
      </c>
      <c r="C244" s="203" t="s">
        <v>179</v>
      </c>
      <c r="D244" s="202">
        <v>2.56</v>
      </c>
    </row>
    <row r="245" spans="1:4" ht="30" x14ac:dyDescent="0.2">
      <c r="A245" s="201">
        <v>241</v>
      </c>
      <c r="B245" s="202" t="s">
        <v>1588</v>
      </c>
      <c r="C245" s="203" t="s">
        <v>180</v>
      </c>
      <c r="D245" s="202">
        <v>4.12</v>
      </c>
    </row>
    <row r="246" spans="1:4" ht="15" x14ac:dyDescent="0.2">
      <c r="A246" s="201">
        <v>242</v>
      </c>
      <c r="B246" s="202" t="s">
        <v>1589</v>
      </c>
      <c r="C246" s="203" t="s">
        <v>475</v>
      </c>
      <c r="D246" s="202">
        <v>0.99</v>
      </c>
    </row>
    <row r="247" spans="1:4" ht="15" x14ac:dyDescent="0.2">
      <c r="A247" s="201">
        <v>243</v>
      </c>
      <c r="B247" s="202" t="s">
        <v>1590</v>
      </c>
      <c r="C247" s="203" t="s">
        <v>181</v>
      </c>
      <c r="D247" s="202">
        <v>1.52</v>
      </c>
    </row>
    <row r="248" spans="1:4" ht="30" x14ac:dyDescent="0.2">
      <c r="A248" s="201">
        <v>244</v>
      </c>
      <c r="B248" s="202" t="s">
        <v>1591</v>
      </c>
      <c r="C248" s="203" t="s">
        <v>182</v>
      </c>
      <c r="D248" s="202">
        <v>0.69</v>
      </c>
    </row>
    <row r="249" spans="1:4" ht="30" x14ac:dyDescent="0.2">
      <c r="A249" s="201">
        <v>245</v>
      </c>
      <c r="B249" s="202" t="s">
        <v>1592</v>
      </c>
      <c r="C249" s="203" t="s">
        <v>476</v>
      </c>
      <c r="D249" s="202">
        <v>0.56000000000000005</v>
      </c>
    </row>
    <row r="250" spans="1:4" ht="15" x14ac:dyDescent="0.2">
      <c r="A250" s="201">
        <v>246</v>
      </c>
      <c r="B250" s="202" t="s">
        <v>1593</v>
      </c>
      <c r="C250" s="203" t="s">
        <v>477</v>
      </c>
      <c r="D250" s="202">
        <v>0.74</v>
      </c>
    </row>
    <row r="251" spans="1:4" ht="30" x14ac:dyDescent="0.2">
      <c r="A251" s="201">
        <v>247</v>
      </c>
      <c r="B251" s="202" t="s">
        <v>1594</v>
      </c>
      <c r="C251" s="203" t="s">
        <v>478</v>
      </c>
      <c r="D251" s="202">
        <v>1.44</v>
      </c>
    </row>
    <row r="252" spans="1:4" ht="15" x14ac:dyDescent="0.2">
      <c r="A252" s="201">
        <v>248</v>
      </c>
      <c r="B252" s="202" t="s">
        <v>1595</v>
      </c>
      <c r="C252" s="203" t="s">
        <v>479</v>
      </c>
      <c r="D252" s="202">
        <v>7.07</v>
      </c>
    </row>
    <row r="253" spans="1:4" ht="15" x14ac:dyDescent="0.2">
      <c r="A253" s="201">
        <v>249</v>
      </c>
      <c r="B253" s="202" t="s">
        <v>1596</v>
      </c>
      <c r="C253" s="203" t="s">
        <v>800</v>
      </c>
      <c r="D253" s="202">
        <v>4.46</v>
      </c>
    </row>
    <row r="254" spans="1:4" ht="15" x14ac:dyDescent="0.2">
      <c r="A254" s="201">
        <v>250</v>
      </c>
      <c r="B254" s="202" t="s">
        <v>1597</v>
      </c>
      <c r="C254" s="203" t="s">
        <v>94</v>
      </c>
      <c r="D254" s="202">
        <v>0.79</v>
      </c>
    </row>
    <row r="255" spans="1:4" ht="15" x14ac:dyDescent="0.2">
      <c r="A255" s="201">
        <v>251</v>
      </c>
      <c r="B255" s="202" t="s">
        <v>1598</v>
      </c>
      <c r="C255" s="203" t="s">
        <v>95</v>
      </c>
      <c r="D255" s="202">
        <v>0.93</v>
      </c>
    </row>
    <row r="256" spans="1:4" ht="15" x14ac:dyDescent="0.2">
      <c r="A256" s="201">
        <v>252</v>
      </c>
      <c r="B256" s="202" t="s">
        <v>1599</v>
      </c>
      <c r="C256" s="203" t="s">
        <v>96</v>
      </c>
      <c r="D256" s="202">
        <v>1.37</v>
      </c>
    </row>
    <row r="257" spans="1:4" ht="15" x14ac:dyDescent="0.2">
      <c r="A257" s="201">
        <v>253</v>
      </c>
      <c r="B257" s="202" t="s">
        <v>1600</v>
      </c>
      <c r="C257" s="203" t="s">
        <v>97</v>
      </c>
      <c r="D257" s="202">
        <v>2.42</v>
      </c>
    </row>
    <row r="258" spans="1:4" ht="15" x14ac:dyDescent="0.2">
      <c r="A258" s="201">
        <v>254</v>
      </c>
      <c r="B258" s="202" t="s">
        <v>1601</v>
      </c>
      <c r="C258" s="203" t="s">
        <v>98</v>
      </c>
      <c r="D258" s="202">
        <v>3.15</v>
      </c>
    </row>
    <row r="259" spans="1:4" ht="30" x14ac:dyDescent="0.2">
      <c r="A259" s="201">
        <v>255</v>
      </c>
      <c r="B259" s="202" t="s">
        <v>1602</v>
      </c>
      <c r="C259" s="203" t="s">
        <v>480</v>
      </c>
      <c r="D259" s="202">
        <v>0.86</v>
      </c>
    </row>
    <row r="260" spans="1:4" ht="30" x14ac:dyDescent="0.2">
      <c r="A260" s="201">
        <v>256</v>
      </c>
      <c r="B260" s="202" t="s">
        <v>1603</v>
      </c>
      <c r="C260" s="203" t="s">
        <v>933</v>
      </c>
      <c r="D260" s="202">
        <v>0.49</v>
      </c>
    </row>
    <row r="261" spans="1:4" ht="45" x14ac:dyDescent="0.2">
      <c r="A261" s="201">
        <v>257</v>
      </c>
      <c r="B261" s="202" t="s">
        <v>1604</v>
      </c>
      <c r="C261" s="203" t="s">
        <v>668</v>
      </c>
      <c r="D261" s="202">
        <v>0.64</v>
      </c>
    </row>
    <row r="262" spans="1:4" ht="15" x14ac:dyDescent="0.2">
      <c r="A262" s="201">
        <v>258</v>
      </c>
      <c r="B262" s="202" t="s">
        <v>1605</v>
      </c>
      <c r="C262" s="203" t="s">
        <v>6</v>
      </c>
      <c r="D262" s="202">
        <v>0.73</v>
      </c>
    </row>
    <row r="263" spans="1:4" ht="30" x14ac:dyDescent="0.2">
      <c r="A263" s="201">
        <v>259</v>
      </c>
      <c r="B263" s="202" t="s">
        <v>1606</v>
      </c>
      <c r="C263" s="203" t="s">
        <v>99</v>
      </c>
      <c r="D263" s="202">
        <v>0.67</v>
      </c>
    </row>
    <row r="264" spans="1:4" ht="15" x14ac:dyDescent="0.2">
      <c r="A264" s="201">
        <v>260</v>
      </c>
      <c r="B264" s="202" t="s">
        <v>1607</v>
      </c>
      <c r="C264" s="203" t="s">
        <v>867</v>
      </c>
      <c r="D264" s="202">
        <v>1.2</v>
      </c>
    </row>
    <row r="265" spans="1:4" ht="15" x14ac:dyDescent="0.2">
      <c r="A265" s="201">
        <v>261</v>
      </c>
      <c r="B265" s="202" t="s">
        <v>1608</v>
      </c>
      <c r="C265" s="203" t="s">
        <v>100</v>
      </c>
      <c r="D265" s="202">
        <v>1.42</v>
      </c>
    </row>
    <row r="266" spans="1:4" ht="15" x14ac:dyDescent="0.2">
      <c r="A266" s="201">
        <v>262</v>
      </c>
      <c r="B266" s="202" t="s">
        <v>1609</v>
      </c>
      <c r="C266" s="203" t="s">
        <v>101</v>
      </c>
      <c r="D266" s="202">
        <v>2.31</v>
      </c>
    </row>
    <row r="267" spans="1:4" ht="15" x14ac:dyDescent="0.2">
      <c r="A267" s="201">
        <v>263</v>
      </c>
      <c r="B267" s="202" t="s">
        <v>1610</v>
      </c>
      <c r="C267" s="203" t="s">
        <v>102</v>
      </c>
      <c r="D267" s="202">
        <v>3.12</v>
      </c>
    </row>
    <row r="268" spans="1:4" ht="30" x14ac:dyDescent="0.2">
      <c r="A268" s="201">
        <v>264</v>
      </c>
      <c r="B268" s="202" t="s">
        <v>1611</v>
      </c>
      <c r="C268" s="203" t="s">
        <v>57</v>
      </c>
      <c r="D268" s="202">
        <v>1.08</v>
      </c>
    </row>
    <row r="269" spans="1:4" ht="30" x14ac:dyDescent="0.2">
      <c r="A269" s="201">
        <v>265</v>
      </c>
      <c r="B269" s="202" t="s">
        <v>1612</v>
      </c>
      <c r="C269" s="203" t="s">
        <v>58</v>
      </c>
      <c r="D269" s="202">
        <v>1.1200000000000001</v>
      </c>
    </row>
    <row r="270" spans="1:4" ht="30" x14ac:dyDescent="0.2">
      <c r="A270" s="201">
        <v>266</v>
      </c>
      <c r="B270" s="203" t="s">
        <v>1613</v>
      </c>
      <c r="C270" s="203" t="s">
        <v>722</v>
      </c>
      <c r="D270" s="202">
        <v>1.62</v>
      </c>
    </row>
    <row r="271" spans="1:4" ht="30" x14ac:dyDescent="0.2">
      <c r="A271" s="201">
        <v>267</v>
      </c>
      <c r="B271" s="202" t="s">
        <v>1614</v>
      </c>
      <c r="C271" s="203" t="s">
        <v>723</v>
      </c>
      <c r="D271" s="202">
        <v>1.95</v>
      </c>
    </row>
    <row r="272" spans="1:4" ht="30" x14ac:dyDescent="0.2">
      <c r="A272" s="201">
        <v>268</v>
      </c>
      <c r="B272" s="202" t="s">
        <v>1615</v>
      </c>
      <c r="C272" s="203" t="s">
        <v>724</v>
      </c>
      <c r="D272" s="202">
        <v>2.14</v>
      </c>
    </row>
    <row r="273" spans="1:4" ht="30" x14ac:dyDescent="0.2">
      <c r="A273" s="201">
        <v>269</v>
      </c>
      <c r="B273" s="202" t="s">
        <v>1616</v>
      </c>
      <c r="C273" s="203" t="s">
        <v>725</v>
      </c>
      <c r="D273" s="202">
        <v>4.13</v>
      </c>
    </row>
    <row r="274" spans="1:4" ht="15" x14ac:dyDescent="0.2">
      <c r="A274" s="201">
        <v>270</v>
      </c>
      <c r="B274" s="202" t="s">
        <v>1617</v>
      </c>
      <c r="C274" s="203" t="s">
        <v>7</v>
      </c>
      <c r="D274" s="202">
        <v>0.61</v>
      </c>
    </row>
    <row r="275" spans="1:4" ht="30" x14ac:dyDescent="0.2">
      <c r="A275" s="201">
        <v>271</v>
      </c>
      <c r="B275" s="202" t="s">
        <v>1618</v>
      </c>
      <c r="C275" s="203" t="s">
        <v>726</v>
      </c>
      <c r="D275" s="202">
        <v>0.55000000000000004</v>
      </c>
    </row>
    <row r="276" spans="1:4" ht="30" x14ac:dyDescent="0.2">
      <c r="A276" s="201">
        <v>272</v>
      </c>
      <c r="B276" s="202" t="s">
        <v>1619</v>
      </c>
      <c r="C276" s="203" t="s">
        <v>727</v>
      </c>
      <c r="D276" s="202">
        <v>0.71</v>
      </c>
    </row>
    <row r="277" spans="1:4" ht="30" x14ac:dyDescent="0.2">
      <c r="A277" s="201">
        <v>273</v>
      </c>
      <c r="B277" s="202" t="s">
        <v>1620</v>
      </c>
      <c r="C277" s="203" t="s">
        <v>728</v>
      </c>
      <c r="D277" s="202">
        <v>1.38</v>
      </c>
    </row>
    <row r="278" spans="1:4" ht="30" x14ac:dyDescent="0.2">
      <c r="A278" s="201">
        <v>274</v>
      </c>
      <c r="B278" s="202" t="s">
        <v>1621</v>
      </c>
      <c r="C278" s="203" t="s">
        <v>729</v>
      </c>
      <c r="D278" s="202">
        <v>2.41</v>
      </c>
    </row>
    <row r="279" spans="1:4" ht="30" x14ac:dyDescent="0.2">
      <c r="A279" s="201">
        <v>275</v>
      </c>
      <c r="B279" s="202" t="s">
        <v>1622</v>
      </c>
      <c r="C279" s="203" t="s">
        <v>730</v>
      </c>
      <c r="D279" s="202">
        <v>1.43</v>
      </c>
    </row>
    <row r="280" spans="1:4" ht="30" x14ac:dyDescent="0.2">
      <c r="A280" s="201">
        <v>276</v>
      </c>
      <c r="B280" s="202" t="s">
        <v>1623</v>
      </c>
      <c r="C280" s="203" t="s">
        <v>241</v>
      </c>
      <c r="D280" s="202">
        <v>1.83</v>
      </c>
    </row>
    <row r="281" spans="1:4" ht="30" x14ac:dyDescent="0.2">
      <c r="A281" s="201">
        <v>277</v>
      </c>
      <c r="B281" s="202" t="s">
        <v>1624</v>
      </c>
      <c r="C281" s="203" t="s">
        <v>242</v>
      </c>
      <c r="D281" s="202">
        <v>2.16</v>
      </c>
    </row>
    <row r="282" spans="1:4" ht="15" x14ac:dyDescent="0.2">
      <c r="A282" s="201">
        <v>278</v>
      </c>
      <c r="B282" s="202" t="s">
        <v>1625</v>
      </c>
      <c r="C282" s="203" t="s">
        <v>243</v>
      </c>
      <c r="D282" s="202">
        <v>1.81</v>
      </c>
    </row>
    <row r="283" spans="1:4" ht="15" x14ac:dyDescent="0.2">
      <c r="A283" s="201">
        <v>279</v>
      </c>
      <c r="B283" s="202" t="s">
        <v>1626</v>
      </c>
      <c r="C283" s="203" t="s">
        <v>244</v>
      </c>
      <c r="D283" s="202">
        <v>2.67</v>
      </c>
    </row>
    <row r="284" spans="1:4" ht="45" x14ac:dyDescent="0.2">
      <c r="A284" s="201">
        <v>280</v>
      </c>
      <c r="B284" s="202" t="s">
        <v>1627</v>
      </c>
      <c r="C284" s="203" t="s">
        <v>1035</v>
      </c>
      <c r="D284" s="202">
        <v>0.73</v>
      </c>
    </row>
    <row r="285" spans="1:4" ht="15" x14ac:dyDescent="0.2">
      <c r="A285" s="201">
        <v>281</v>
      </c>
      <c r="B285" s="202" t="s">
        <v>1628</v>
      </c>
      <c r="C285" s="203" t="s">
        <v>245</v>
      </c>
      <c r="D285" s="202">
        <v>0.76</v>
      </c>
    </row>
    <row r="286" spans="1:4" ht="15" x14ac:dyDescent="0.2">
      <c r="A286" s="201">
        <v>282</v>
      </c>
      <c r="B286" s="202" t="s">
        <v>1629</v>
      </c>
      <c r="C286" s="203" t="s">
        <v>934</v>
      </c>
      <c r="D286" s="202">
        <v>2.42</v>
      </c>
    </row>
    <row r="287" spans="1:4" ht="15" x14ac:dyDescent="0.2">
      <c r="A287" s="201">
        <v>283</v>
      </c>
      <c r="B287" s="202" t="s">
        <v>1630</v>
      </c>
      <c r="C287" s="203" t="s">
        <v>935</v>
      </c>
      <c r="D287" s="202">
        <v>3.51</v>
      </c>
    </row>
    <row r="288" spans="1:4" ht="15" x14ac:dyDescent="0.2">
      <c r="A288" s="201">
        <v>284</v>
      </c>
      <c r="B288" s="202" t="s">
        <v>1631</v>
      </c>
      <c r="C288" s="203" t="s">
        <v>936</v>
      </c>
      <c r="D288" s="202">
        <v>4.0199999999999996</v>
      </c>
    </row>
    <row r="289" spans="1:4" ht="30" x14ac:dyDescent="0.2">
      <c r="A289" s="201">
        <v>285</v>
      </c>
      <c r="B289" s="202" t="s">
        <v>1632</v>
      </c>
      <c r="C289" s="203" t="s">
        <v>731</v>
      </c>
      <c r="D289" s="202">
        <v>0.84</v>
      </c>
    </row>
    <row r="290" spans="1:4" ht="30" x14ac:dyDescent="0.2">
      <c r="A290" s="201">
        <v>286</v>
      </c>
      <c r="B290" s="202" t="s">
        <v>1633</v>
      </c>
      <c r="C290" s="203" t="s">
        <v>1036</v>
      </c>
      <c r="D290" s="202">
        <v>0.5</v>
      </c>
    </row>
    <row r="291" spans="1:4" ht="15" x14ac:dyDescent="0.2">
      <c r="A291" s="201">
        <v>287</v>
      </c>
      <c r="B291" s="202" t="s">
        <v>1634</v>
      </c>
      <c r="C291" s="203" t="s">
        <v>732</v>
      </c>
      <c r="D291" s="202">
        <v>0.37</v>
      </c>
    </row>
    <row r="292" spans="1:4" ht="30" x14ac:dyDescent="0.2">
      <c r="A292" s="201">
        <v>288</v>
      </c>
      <c r="B292" s="202" t="s">
        <v>1635</v>
      </c>
      <c r="C292" s="203" t="s">
        <v>246</v>
      </c>
      <c r="D292" s="202">
        <v>1.19</v>
      </c>
    </row>
    <row r="293" spans="1:4" ht="15" x14ac:dyDescent="0.2">
      <c r="A293" s="201">
        <v>289</v>
      </c>
      <c r="B293" s="202" t="s">
        <v>1636</v>
      </c>
      <c r="C293" s="203" t="s">
        <v>247</v>
      </c>
      <c r="D293" s="202">
        <v>1.1499999999999999</v>
      </c>
    </row>
    <row r="294" spans="1:4" ht="15" x14ac:dyDescent="0.2">
      <c r="A294" s="201">
        <v>290</v>
      </c>
      <c r="B294" s="202" t="s">
        <v>1637</v>
      </c>
      <c r="C294" s="203" t="s">
        <v>248</v>
      </c>
      <c r="D294" s="202">
        <v>1.43</v>
      </c>
    </row>
    <row r="295" spans="1:4" ht="15" x14ac:dyDescent="0.2">
      <c r="A295" s="201">
        <v>291</v>
      </c>
      <c r="B295" s="202" t="s">
        <v>1638</v>
      </c>
      <c r="C295" s="203" t="s">
        <v>249</v>
      </c>
      <c r="D295" s="202">
        <v>3</v>
      </c>
    </row>
    <row r="296" spans="1:4" ht="15" x14ac:dyDescent="0.2">
      <c r="A296" s="201">
        <v>292</v>
      </c>
      <c r="B296" s="202" t="s">
        <v>1639</v>
      </c>
      <c r="C296" s="203" t="s">
        <v>250</v>
      </c>
      <c r="D296" s="202">
        <v>4.3</v>
      </c>
    </row>
    <row r="297" spans="1:4" ht="15" x14ac:dyDescent="0.2">
      <c r="A297" s="201">
        <v>293</v>
      </c>
      <c r="B297" s="202" t="s">
        <v>1640</v>
      </c>
      <c r="C297" s="203" t="s">
        <v>251</v>
      </c>
      <c r="D297" s="202">
        <v>2.42</v>
      </c>
    </row>
    <row r="298" spans="1:4" ht="15" x14ac:dyDescent="0.2">
      <c r="A298" s="201">
        <v>294</v>
      </c>
      <c r="B298" s="202" t="s">
        <v>1641</v>
      </c>
      <c r="C298" s="203" t="s">
        <v>252</v>
      </c>
      <c r="D298" s="202">
        <v>2.69</v>
      </c>
    </row>
    <row r="299" spans="1:4" ht="15" x14ac:dyDescent="0.2">
      <c r="A299" s="201">
        <v>295</v>
      </c>
      <c r="B299" s="202" t="s">
        <v>1642</v>
      </c>
      <c r="C299" s="203" t="s">
        <v>253</v>
      </c>
      <c r="D299" s="202">
        <v>4.12</v>
      </c>
    </row>
    <row r="300" spans="1:4" ht="30" x14ac:dyDescent="0.2">
      <c r="A300" s="201">
        <v>296</v>
      </c>
      <c r="B300" s="202" t="s">
        <v>1643</v>
      </c>
      <c r="C300" s="203" t="s">
        <v>254</v>
      </c>
      <c r="D300" s="202">
        <v>1.1599999999999999</v>
      </c>
    </row>
    <row r="301" spans="1:4" ht="30" x14ac:dyDescent="0.2">
      <c r="A301" s="201">
        <v>297</v>
      </c>
      <c r="B301" s="202" t="s">
        <v>1644</v>
      </c>
      <c r="C301" s="203" t="s">
        <v>255</v>
      </c>
      <c r="D301" s="202">
        <v>1.95</v>
      </c>
    </row>
    <row r="302" spans="1:4" ht="30" x14ac:dyDescent="0.2">
      <c r="A302" s="201">
        <v>298</v>
      </c>
      <c r="B302" s="202" t="s">
        <v>1645</v>
      </c>
      <c r="C302" s="203" t="s">
        <v>256</v>
      </c>
      <c r="D302" s="202">
        <v>2.46</v>
      </c>
    </row>
    <row r="303" spans="1:4" ht="15" x14ac:dyDescent="0.2">
      <c r="A303" s="201">
        <v>299</v>
      </c>
      <c r="B303" s="202" t="s">
        <v>1646</v>
      </c>
      <c r="C303" s="203" t="s">
        <v>937</v>
      </c>
      <c r="D303" s="202">
        <v>0.73</v>
      </c>
    </row>
    <row r="304" spans="1:4" ht="15" x14ac:dyDescent="0.2">
      <c r="A304" s="201">
        <v>300</v>
      </c>
      <c r="B304" s="202" t="s">
        <v>1647</v>
      </c>
      <c r="C304" s="203" t="s">
        <v>938</v>
      </c>
      <c r="D304" s="202">
        <v>0.91</v>
      </c>
    </row>
    <row r="305" spans="1:4" ht="15" x14ac:dyDescent="0.2">
      <c r="A305" s="201">
        <v>301</v>
      </c>
      <c r="B305" s="202" t="s">
        <v>1648</v>
      </c>
      <c r="C305" s="203" t="s">
        <v>257</v>
      </c>
      <c r="D305" s="202">
        <v>0.86</v>
      </c>
    </row>
    <row r="306" spans="1:4" ht="15" x14ac:dyDescent="0.2">
      <c r="A306" s="201">
        <v>302</v>
      </c>
      <c r="B306" s="202" t="s">
        <v>1649</v>
      </c>
      <c r="C306" s="203" t="s">
        <v>258</v>
      </c>
      <c r="D306" s="202">
        <v>1.24</v>
      </c>
    </row>
    <row r="307" spans="1:4" ht="15" x14ac:dyDescent="0.2">
      <c r="A307" s="201">
        <v>303</v>
      </c>
      <c r="B307" s="202" t="s">
        <v>1650</v>
      </c>
      <c r="C307" s="203" t="s">
        <v>259</v>
      </c>
      <c r="D307" s="202">
        <v>1.78</v>
      </c>
    </row>
    <row r="308" spans="1:4" ht="15" x14ac:dyDescent="0.2">
      <c r="A308" s="201">
        <v>304</v>
      </c>
      <c r="B308" s="202" t="s">
        <v>1651</v>
      </c>
      <c r="C308" s="203" t="s">
        <v>260</v>
      </c>
      <c r="D308" s="202">
        <v>1.1299999999999999</v>
      </c>
    </row>
    <row r="309" spans="1:4" ht="15" x14ac:dyDescent="0.2">
      <c r="A309" s="201">
        <v>305</v>
      </c>
      <c r="B309" s="202" t="s">
        <v>1652</v>
      </c>
      <c r="C309" s="203" t="s">
        <v>261</v>
      </c>
      <c r="D309" s="202">
        <v>1.19</v>
      </c>
    </row>
    <row r="310" spans="1:4" ht="15" x14ac:dyDescent="0.2">
      <c r="A310" s="201">
        <v>306</v>
      </c>
      <c r="B310" s="202" t="s">
        <v>1653</v>
      </c>
      <c r="C310" s="203" t="s">
        <v>262</v>
      </c>
      <c r="D310" s="202">
        <v>2.13</v>
      </c>
    </row>
    <row r="311" spans="1:4" ht="15" x14ac:dyDescent="0.2">
      <c r="A311" s="201">
        <v>307</v>
      </c>
      <c r="B311" s="202" t="s">
        <v>1654</v>
      </c>
      <c r="C311" s="203" t="s">
        <v>263</v>
      </c>
      <c r="D311" s="202">
        <v>1.17</v>
      </c>
    </row>
    <row r="312" spans="1:4" ht="15" x14ac:dyDescent="0.2">
      <c r="A312" s="201">
        <v>308</v>
      </c>
      <c r="B312" s="202" t="s">
        <v>1655</v>
      </c>
      <c r="C312" s="203" t="s">
        <v>264</v>
      </c>
      <c r="D312" s="202">
        <v>2.91</v>
      </c>
    </row>
    <row r="313" spans="1:4" ht="15" x14ac:dyDescent="0.2">
      <c r="A313" s="201">
        <v>309</v>
      </c>
      <c r="B313" s="202" t="s">
        <v>1656</v>
      </c>
      <c r="C313" s="203" t="s">
        <v>265</v>
      </c>
      <c r="D313" s="202">
        <v>1.21</v>
      </c>
    </row>
    <row r="314" spans="1:4" ht="15" x14ac:dyDescent="0.2">
      <c r="A314" s="201">
        <v>310</v>
      </c>
      <c r="B314" s="202" t="s">
        <v>1657</v>
      </c>
      <c r="C314" s="203" t="s">
        <v>266</v>
      </c>
      <c r="D314" s="202">
        <v>2.0299999999999998</v>
      </c>
    </row>
    <row r="315" spans="1:4" ht="15" x14ac:dyDescent="0.2">
      <c r="A315" s="201">
        <v>311</v>
      </c>
      <c r="B315" s="202" t="s">
        <v>1658</v>
      </c>
      <c r="C315" s="203" t="s">
        <v>267</v>
      </c>
      <c r="D315" s="202">
        <v>3.54</v>
      </c>
    </row>
    <row r="316" spans="1:4" ht="15" x14ac:dyDescent="0.2">
      <c r="A316" s="201">
        <v>312</v>
      </c>
      <c r="B316" s="202" t="s">
        <v>1659</v>
      </c>
      <c r="C316" s="203" t="s">
        <v>268</v>
      </c>
      <c r="D316" s="202">
        <v>5.2</v>
      </c>
    </row>
    <row r="317" spans="1:4" ht="15" x14ac:dyDescent="0.2">
      <c r="A317" s="201">
        <v>313</v>
      </c>
      <c r="B317" s="202" t="s">
        <v>1660</v>
      </c>
      <c r="C317" s="203" t="s">
        <v>269</v>
      </c>
      <c r="D317" s="202">
        <v>11.11</v>
      </c>
    </row>
    <row r="318" spans="1:4" ht="15" x14ac:dyDescent="0.2">
      <c r="A318" s="201">
        <v>314</v>
      </c>
      <c r="B318" s="202" t="s">
        <v>1661</v>
      </c>
      <c r="C318" s="203" t="s">
        <v>1037</v>
      </c>
      <c r="D318" s="204">
        <v>14.07</v>
      </c>
    </row>
    <row r="319" spans="1:4" ht="30" x14ac:dyDescent="0.2">
      <c r="A319" s="201">
        <v>315</v>
      </c>
      <c r="B319" s="202" t="s">
        <v>1662</v>
      </c>
      <c r="C319" s="203" t="s">
        <v>393</v>
      </c>
      <c r="D319" s="202">
        <v>0.89</v>
      </c>
    </row>
    <row r="320" spans="1:4" ht="15" x14ac:dyDescent="0.2">
      <c r="A320" s="201">
        <v>316</v>
      </c>
      <c r="B320" s="202" t="s">
        <v>1663</v>
      </c>
      <c r="C320" s="203" t="s">
        <v>270</v>
      </c>
      <c r="D320" s="202">
        <v>0.74</v>
      </c>
    </row>
    <row r="321" spans="1:4" ht="15" x14ac:dyDescent="0.2">
      <c r="A321" s="201">
        <v>317</v>
      </c>
      <c r="B321" s="202" t="s">
        <v>1664</v>
      </c>
      <c r="C321" s="203" t="s">
        <v>317</v>
      </c>
      <c r="D321" s="202">
        <v>1.27</v>
      </c>
    </row>
    <row r="322" spans="1:4" ht="15" x14ac:dyDescent="0.2">
      <c r="A322" s="201">
        <v>318</v>
      </c>
      <c r="B322" s="202" t="s">
        <v>1665</v>
      </c>
      <c r="C322" s="203" t="s">
        <v>318</v>
      </c>
      <c r="D322" s="202">
        <v>1.63</v>
      </c>
    </row>
    <row r="323" spans="1:4" ht="15" x14ac:dyDescent="0.2">
      <c r="A323" s="201">
        <v>319</v>
      </c>
      <c r="B323" s="202" t="s">
        <v>1666</v>
      </c>
      <c r="C323" s="203" t="s">
        <v>319</v>
      </c>
      <c r="D323" s="202">
        <v>1.9</v>
      </c>
    </row>
    <row r="324" spans="1:4" ht="15" x14ac:dyDescent="0.2">
      <c r="A324" s="201">
        <v>320</v>
      </c>
      <c r="B324" s="202" t="s">
        <v>1667</v>
      </c>
      <c r="C324" s="203" t="s">
        <v>939</v>
      </c>
      <c r="D324" s="202">
        <v>1.02</v>
      </c>
    </row>
    <row r="325" spans="1:4" ht="15" x14ac:dyDescent="0.2">
      <c r="A325" s="201">
        <v>321</v>
      </c>
      <c r="B325" s="202" t="s">
        <v>1668</v>
      </c>
      <c r="C325" s="203" t="s">
        <v>1038</v>
      </c>
      <c r="D325" s="202">
        <v>1.49</v>
      </c>
    </row>
    <row r="326" spans="1:4" ht="15" x14ac:dyDescent="0.2">
      <c r="A326" s="201">
        <v>322</v>
      </c>
      <c r="B326" s="202" t="s">
        <v>1669</v>
      </c>
      <c r="C326" s="203" t="s">
        <v>320</v>
      </c>
      <c r="D326" s="202">
        <v>2.14</v>
      </c>
    </row>
    <row r="327" spans="1:4" ht="15" x14ac:dyDescent="0.2">
      <c r="A327" s="201">
        <v>323</v>
      </c>
      <c r="B327" s="202" t="s">
        <v>1670</v>
      </c>
      <c r="C327" s="203" t="s">
        <v>940</v>
      </c>
      <c r="D327" s="202">
        <v>1.25</v>
      </c>
    </row>
    <row r="328" spans="1:4" ht="15" x14ac:dyDescent="0.2">
      <c r="A328" s="201">
        <v>324</v>
      </c>
      <c r="B328" s="202" t="s">
        <v>1671</v>
      </c>
      <c r="C328" s="203" t="s">
        <v>941</v>
      </c>
      <c r="D328" s="202">
        <v>2.76</v>
      </c>
    </row>
    <row r="329" spans="1:4" ht="30" x14ac:dyDescent="0.2">
      <c r="A329" s="201">
        <v>325</v>
      </c>
      <c r="B329" s="202" t="s">
        <v>1672</v>
      </c>
      <c r="C329" s="203" t="s">
        <v>1039</v>
      </c>
      <c r="D329" s="202">
        <v>0.76</v>
      </c>
    </row>
    <row r="330" spans="1:4" ht="15" x14ac:dyDescent="0.2">
      <c r="A330" s="201">
        <v>326</v>
      </c>
      <c r="B330" s="202" t="s">
        <v>1673</v>
      </c>
      <c r="C330" s="203" t="s">
        <v>733</v>
      </c>
      <c r="D330" s="202">
        <v>1.06</v>
      </c>
    </row>
    <row r="331" spans="1:4" ht="15" x14ac:dyDescent="0.2">
      <c r="A331" s="201">
        <v>327</v>
      </c>
      <c r="B331" s="202" t="s">
        <v>1674</v>
      </c>
      <c r="C331" s="203" t="s">
        <v>394</v>
      </c>
      <c r="D331" s="202">
        <v>1.1599999999999999</v>
      </c>
    </row>
    <row r="332" spans="1:4" ht="15" x14ac:dyDescent="0.2">
      <c r="A332" s="201">
        <v>328</v>
      </c>
      <c r="B332" s="202" t="s">
        <v>1675</v>
      </c>
      <c r="C332" s="203" t="s">
        <v>675</v>
      </c>
      <c r="D332" s="202">
        <v>3.32</v>
      </c>
    </row>
    <row r="333" spans="1:4" ht="15" x14ac:dyDescent="0.2">
      <c r="A333" s="201">
        <v>329</v>
      </c>
      <c r="B333" s="202" t="s">
        <v>1676</v>
      </c>
      <c r="C333" s="203" t="s">
        <v>801</v>
      </c>
      <c r="D333" s="202">
        <v>4.32</v>
      </c>
    </row>
    <row r="334" spans="1:4" ht="15" x14ac:dyDescent="0.2">
      <c r="A334" s="201">
        <v>330</v>
      </c>
      <c r="B334" s="202" t="s">
        <v>1677</v>
      </c>
      <c r="C334" s="203" t="s">
        <v>676</v>
      </c>
      <c r="D334" s="202">
        <v>3.5</v>
      </c>
    </row>
    <row r="335" spans="1:4" ht="30" x14ac:dyDescent="0.2">
      <c r="A335" s="201">
        <v>331</v>
      </c>
      <c r="B335" s="202" t="s">
        <v>1678</v>
      </c>
      <c r="C335" s="203" t="s">
        <v>1679</v>
      </c>
      <c r="D335" s="202">
        <v>5.35</v>
      </c>
    </row>
    <row r="336" spans="1:4" ht="30" x14ac:dyDescent="0.2">
      <c r="A336" s="201">
        <v>332</v>
      </c>
      <c r="B336" s="202" t="s">
        <v>1680</v>
      </c>
      <c r="C336" s="203" t="s">
        <v>875</v>
      </c>
      <c r="D336" s="202">
        <v>0.32</v>
      </c>
    </row>
    <row r="337" spans="1:4" ht="30" x14ac:dyDescent="0.2">
      <c r="A337" s="201">
        <v>333</v>
      </c>
      <c r="B337" s="202" t="s">
        <v>1681</v>
      </c>
      <c r="C337" s="203" t="s">
        <v>618</v>
      </c>
      <c r="D337" s="202">
        <v>0.46</v>
      </c>
    </row>
    <row r="338" spans="1:4" ht="15" x14ac:dyDescent="0.2">
      <c r="A338" s="201">
        <v>334</v>
      </c>
      <c r="B338" s="202" t="s">
        <v>1682</v>
      </c>
      <c r="C338" s="203" t="s">
        <v>619</v>
      </c>
      <c r="D338" s="202">
        <v>8.4</v>
      </c>
    </row>
    <row r="339" spans="1:4" ht="15" x14ac:dyDescent="0.2">
      <c r="A339" s="201">
        <v>335</v>
      </c>
      <c r="B339" s="202" t="s">
        <v>1683</v>
      </c>
      <c r="C339" s="203" t="s">
        <v>620</v>
      </c>
      <c r="D339" s="202">
        <v>2.3199999999999998</v>
      </c>
    </row>
    <row r="340" spans="1:4" ht="45" x14ac:dyDescent="0.2">
      <c r="A340" s="201">
        <v>336</v>
      </c>
      <c r="B340" s="202" t="s">
        <v>1684</v>
      </c>
      <c r="C340" s="203" t="s">
        <v>1040</v>
      </c>
      <c r="D340" s="202">
        <v>18.149999999999999</v>
      </c>
    </row>
    <row r="341" spans="1:4" ht="15" x14ac:dyDescent="0.2">
      <c r="A341" s="201">
        <v>337</v>
      </c>
      <c r="B341" s="202" t="s">
        <v>1685</v>
      </c>
      <c r="C341" s="203" t="s">
        <v>1041</v>
      </c>
      <c r="D341" s="204">
        <v>2.0499999999999998</v>
      </c>
    </row>
    <row r="342" spans="1:4" ht="15" x14ac:dyDescent="0.2">
      <c r="A342" s="201">
        <v>338</v>
      </c>
      <c r="B342" s="202" t="s">
        <v>1686</v>
      </c>
      <c r="C342" s="203" t="s">
        <v>1042</v>
      </c>
      <c r="D342" s="204">
        <v>7.81</v>
      </c>
    </row>
    <row r="343" spans="1:4" ht="15" x14ac:dyDescent="0.2">
      <c r="A343" s="201">
        <v>339</v>
      </c>
      <c r="B343" s="202" t="s">
        <v>1687</v>
      </c>
      <c r="C343" s="203" t="s">
        <v>1043</v>
      </c>
      <c r="D343" s="204">
        <v>15.57</v>
      </c>
    </row>
    <row r="344" spans="1:4" ht="30" x14ac:dyDescent="0.2">
      <c r="A344" s="201">
        <v>340</v>
      </c>
      <c r="B344" s="202" t="s">
        <v>1688</v>
      </c>
      <c r="C344" s="203" t="s">
        <v>451</v>
      </c>
      <c r="D344" s="204">
        <v>0.5</v>
      </c>
    </row>
    <row r="345" spans="1:4" ht="30" x14ac:dyDescent="0.2">
      <c r="A345" s="201">
        <v>341</v>
      </c>
      <c r="B345" s="202" t="s">
        <v>1689</v>
      </c>
      <c r="C345" s="203" t="s">
        <v>1056</v>
      </c>
      <c r="D345" s="202">
        <v>1.31</v>
      </c>
    </row>
    <row r="346" spans="1:4" ht="30" x14ac:dyDescent="0.2">
      <c r="A346" s="201">
        <v>342</v>
      </c>
      <c r="B346" s="202" t="s">
        <v>1690</v>
      </c>
      <c r="C346" s="203" t="s">
        <v>1044</v>
      </c>
      <c r="D346" s="202">
        <v>1.82</v>
      </c>
    </row>
    <row r="347" spans="1:4" ht="30" x14ac:dyDescent="0.2">
      <c r="A347" s="201">
        <v>343</v>
      </c>
      <c r="B347" s="202" t="s">
        <v>1691</v>
      </c>
      <c r="C347" s="203" t="s">
        <v>1045</v>
      </c>
      <c r="D347" s="204">
        <v>3.12</v>
      </c>
    </row>
    <row r="348" spans="1:4" ht="30" x14ac:dyDescent="0.2">
      <c r="A348" s="201">
        <v>344</v>
      </c>
      <c r="B348" s="202" t="s">
        <v>1692</v>
      </c>
      <c r="C348" s="203" t="s">
        <v>1046</v>
      </c>
      <c r="D348" s="204">
        <v>8.6</v>
      </c>
    </row>
    <row r="349" spans="1:4" ht="45" x14ac:dyDescent="0.2">
      <c r="A349" s="201">
        <v>345</v>
      </c>
      <c r="B349" s="202" t="s">
        <v>1693</v>
      </c>
      <c r="C349" s="203" t="s">
        <v>1058</v>
      </c>
      <c r="D349" s="204">
        <v>1.24</v>
      </c>
    </row>
    <row r="350" spans="1:4" ht="45" x14ac:dyDescent="0.2">
      <c r="A350" s="201">
        <v>346</v>
      </c>
      <c r="B350" s="202" t="s">
        <v>1694</v>
      </c>
      <c r="C350" s="203" t="s">
        <v>1695</v>
      </c>
      <c r="D350" s="204">
        <v>1.67</v>
      </c>
    </row>
    <row r="351" spans="1:4" ht="45" x14ac:dyDescent="0.2">
      <c r="A351" s="201">
        <v>347</v>
      </c>
      <c r="B351" s="202" t="s">
        <v>1696</v>
      </c>
      <c r="C351" s="203" t="s">
        <v>1047</v>
      </c>
      <c r="D351" s="204">
        <v>3.03</v>
      </c>
    </row>
    <row r="352" spans="1:4" ht="15" x14ac:dyDescent="0.2">
      <c r="A352" s="201">
        <v>348</v>
      </c>
      <c r="B352" s="202" t="s">
        <v>1697</v>
      </c>
      <c r="C352" s="203" t="s">
        <v>1248</v>
      </c>
      <c r="D352" s="204">
        <v>1.02</v>
      </c>
    </row>
    <row r="353" spans="1:4" ht="15" x14ac:dyDescent="0.2">
      <c r="A353" s="201">
        <v>349</v>
      </c>
      <c r="B353" s="202" t="s">
        <v>1698</v>
      </c>
      <c r="C353" s="203" t="s">
        <v>1249</v>
      </c>
      <c r="D353" s="204">
        <v>1.38</v>
      </c>
    </row>
    <row r="354" spans="1:4" ht="15" x14ac:dyDescent="0.2">
      <c r="A354" s="201">
        <v>350</v>
      </c>
      <c r="B354" s="202" t="s">
        <v>1699</v>
      </c>
      <c r="C354" s="203" t="s">
        <v>1250</v>
      </c>
      <c r="D354" s="204">
        <v>2</v>
      </c>
    </row>
    <row r="355" spans="1:4" ht="30" x14ac:dyDescent="0.2">
      <c r="A355" s="201">
        <v>351</v>
      </c>
      <c r="B355" s="202" t="s">
        <v>1700</v>
      </c>
      <c r="C355" s="203" t="s">
        <v>1701</v>
      </c>
      <c r="D355" s="204">
        <v>0.59</v>
      </c>
    </row>
    <row r="356" spans="1:4" ht="30" x14ac:dyDescent="0.2">
      <c r="A356" s="201">
        <v>352</v>
      </c>
      <c r="B356" s="202" t="s">
        <v>1702</v>
      </c>
      <c r="C356" s="203" t="s">
        <v>1703</v>
      </c>
      <c r="D356" s="204">
        <v>0.84</v>
      </c>
    </row>
    <row r="357" spans="1:4" ht="30" x14ac:dyDescent="0.2">
      <c r="A357" s="201">
        <v>353</v>
      </c>
      <c r="B357" s="202" t="s">
        <v>1704</v>
      </c>
      <c r="C357" s="203" t="s">
        <v>1705</v>
      </c>
      <c r="D357" s="204">
        <v>1.17</v>
      </c>
    </row>
    <row r="358" spans="1:4" ht="30" x14ac:dyDescent="0.2">
      <c r="A358" s="201">
        <v>354</v>
      </c>
      <c r="B358" s="202" t="s">
        <v>1706</v>
      </c>
      <c r="C358" s="203" t="s">
        <v>756</v>
      </c>
      <c r="D358" s="204">
        <v>1.5</v>
      </c>
    </row>
    <row r="359" spans="1:4" ht="30" x14ac:dyDescent="0.2">
      <c r="A359" s="201">
        <v>355</v>
      </c>
      <c r="B359" s="202" t="s">
        <v>1707</v>
      </c>
      <c r="C359" s="203" t="s">
        <v>877</v>
      </c>
      <c r="D359" s="204">
        <v>1.8</v>
      </c>
    </row>
    <row r="360" spans="1:4" ht="45" x14ac:dyDescent="0.2">
      <c r="A360" s="201">
        <v>356</v>
      </c>
      <c r="B360" s="202" t="s">
        <v>1708</v>
      </c>
      <c r="C360" s="203" t="s">
        <v>757</v>
      </c>
      <c r="D360" s="204">
        <v>4.8099999999999996</v>
      </c>
    </row>
    <row r="361" spans="1:4" ht="30" x14ac:dyDescent="0.2">
      <c r="A361" s="201">
        <v>357</v>
      </c>
      <c r="B361" s="202" t="s">
        <v>1709</v>
      </c>
      <c r="C361" s="203" t="s">
        <v>396</v>
      </c>
      <c r="D361" s="204">
        <v>2.75</v>
      </c>
    </row>
    <row r="362" spans="1:4" ht="30" x14ac:dyDescent="0.2">
      <c r="A362" s="201">
        <v>358</v>
      </c>
      <c r="B362" s="202" t="s">
        <v>1710</v>
      </c>
      <c r="C362" s="203" t="s">
        <v>1048</v>
      </c>
      <c r="D362" s="204">
        <v>2.35</v>
      </c>
    </row>
    <row r="363" spans="1:4" ht="15" x14ac:dyDescent="0.2">
      <c r="A363" s="201">
        <v>359</v>
      </c>
      <c r="B363" s="202" t="s">
        <v>1711</v>
      </c>
      <c r="C363" s="203" t="s">
        <v>1049</v>
      </c>
      <c r="D363" s="204">
        <v>1.5</v>
      </c>
    </row>
    <row r="364" spans="1:4" x14ac:dyDescent="0.2">
      <c r="A364" s="17"/>
      <c r="B364" s="23"/>
      <c r="C364" s="17"/>
    </row>
    <row r="365" spans="1:4" x14ac:dyDescent="0.2">
      <c r="A365" s="17"/>
      <c r="B365" s="23"/>
      <c r="C365" s="17"/>
    </row>
    <row r="366" spans="1:4" x14ac:dyDescent="0.2">
      <c r="A366" s="17"/>
      <c r="B366" s="23"/>
      <c r="C366" s="17"/>
    </row>
    <row r="367" spans="1:4" x14ac:dyDescent="0.2">
      <c r="A367" s="17"/>
      <c r="B367" s="23"/>
      <c r="C367" s="17"/>
    </row>
    <row r="368" spans="1:4" x14ac:dyDescent="0.2">
      <c r="A368" s="17"/>
      <c r="B368" s="23"/>
      <c r="C368" s="17"/>
    </row>
    <row r="369" spans="1:3" x14ac:dyDescent="0.2">
      <c r="A369" s="17"/>
      <c r="B369" s="23"/>
      <c r="C369" s="17"/>
    </row>
    <row r="370" spans="1:3" x14ac:dyDescent="0.2">
      <c r="A370" s="17"/>
      <c r="B370" s="23"/>
      <c r="C370" s="17"/>
    </row>
    <row r="371" spans="1:3" x14ac:dyDescent="0.2">
      <c r="A371" s="17"/>
      <c r="B371" s="23"/>
      <c r="C371" s="17"/>
    </row>
    <row r="372" spans="1:3" x14ac:dyDescent="0.2">
      <c r="A372" s="17"/>
      <c r="B372" s="23"/>
      <c r="C372" s="17"/>
    </row>
    <row r="373" spans="1:3" x14ac:dyDescent="0.2">
      <c r="A373" s="17"/>
      <c r="B373" s="23"/>
      <c r="C373" s="17"/>
    </row>
    <row r="374" spans="1:3" x14ac:dyDescent="0.2">
      <c r="A374" s="17"/>
      <c r="B374" s="23"/>
      <c r="C374" s="17"/>
    </row>
    <row r="375" spans="1:3" x14ac:dyDescent="0.2">
      <c r="A375" s="17"/>
      <c r="B375" s="23"/>
      <c r="C375" s="17"/>
    </row>
    <row r="376" spans="1:3" x14ac:dyDescent="0.2">
      <c r="A376" s="17"/>
      <c r="B376" s="23"/>
      <c r="C376" s="17"/>
    </row>
    <row r="377" spans="1:3" x14ac:dyDescent="0.2">
      <c r="A377" s="17"/>
      <c r="B377" s="23"/>
      <c r="C377" s="17"/>
    </row>
    <row r="378" spans="1:3" x14ac:dyDescent="0.2">
      <c r="A378" s="17"/>
      <c r="B378" s="23"/>
      <c r="C378" s="17"/>
    </row>
    <row r="379" spans="1:3" x14ac:dyDescent="0.2">
      <c r="A379" s="17"/>
      <c r="B379" s="23"/>
      <c r="C379" s="17"/>
    </row>
    <row r="380" spans="1:3" x14ac:dyDescent="0.2">
      <c r="A380" s="17"/>
      <c r="B380" s="23"/>
      <c r="C380" s="17"/>
    </row>
    <row r="381" spans="1:3" x14ac:dyDescent="0.2">
      <c r="A381" s="17"/>
      <c r="B381" s="23"/>
      <c r="C381" s="17"/>
    </row>
    <row r="382" spans="1:3" x14ac:dyDescent="0.2">
      <c r="A382" s="17"/>
      <c r="B382" s="23"/>
      <c r="C382" s="17"/>
    </row>
    <row r="383" spans="1:3" x14ac:dyDescent="0.2">
      <c r="A383" s="17"/>
      <c r="B383" s="23"/>
      <c r="C383" s="17"/>
    </row>
    <row r="384" spans="1:3" x14ac:dyDescent="0.2">
      <c r="A384" s="17"/>
      <c r="B384" s="23"/>
      <c r="C384" s="17"/>
    </row>
    <row r="385" spans="1:3" x14ac:dyDescent="0.2">
      <c r="A385" s="17"/>
      <c r="B385" s="23"/>
      <c r="C385" s="17"/>
    </row>
    <row r="386" spans="1:3" x14ac:dyDescent="0.2">
      <c r="A386" s="17"/>
      <c r="B386" s="23"/>
      <c r="C386" s="17"/>
    </row>
    <row r="387" spans="1:3" x14ac:dyDescent="0.2">
      <c r="A387" s="17"/>
      <c r="B387" s="23"/>
      <c r="C387" s="17"/>
    </row>
    <row r="388" spans="1:3" x14ac:dyDescent="0.2">
      <c r="A388" s="17"/>
      <c r="B388" s="23"/>
      <c r="C388" s="17"/>
    </row>
    <row r="389" spans="1:3" x14ac:dyDescent="0.2">
      <c r="A389" s="17"/>
      <c r="B389" s="23"/>
      <c r="C389" s="17"/>
    </row>
    <row r="390" spans="1:3" x14ac:dyDescent="0.2">
      <c r="A390" s="17"/>
      <c r="B390" s="23"/>
      <c r="C390" s="17"/>
    </row>
    <row r="391" spans="1:3" x14ac:dyDescent="0.2">
      <c r="A391" s="17"/>
      <c r="B391" s="23"/>
      <c r="C391" s="17"/>
    </row>
    <row r="392" spans="1:3" x14ac:dyDescent="0.2">
      <c r="A392" s="17"/>
      <c r="B392" s="23"/>
      <c r="C392" s="17"/>
    </row>
    <row r="393" spans="1:3" x14ac:dyDescent="0.2">
      <c r="A393" s="17"/>
      <c r="B393" s="23"/>
      <c r="C393" s="17"/>
    </row>
    <row r="394" spans="1:3" x14ac:dyDescent="0.2">
      <c r="A394" s="17"/>
      <c r="B394" s="23"/>
      <c r="C394" s="17"/>
    </row>
    <row r="395" spans="1:3" x14ac:dyDescent="0.2">
      <c r="A395" s="17"/>
      <c r="B395" s="23"/>
      <c r="C395" s="17"/>
    </row>
    <row r="396" spans="1:3" x14ac:dyDescent="0.2">
      <c r="A396" s="17"/>
      <c r="B396" s="23"/>
      <c r="C396" s="17"/>
    </row>
    <row r="397" spans="1:3" x14ac:dyDescent="0.2">
      <c r="A397" s="17"/>
      <c r="B397" s="23"/>
      <c r="C397" s="17"/>
    </row>
    <row r="398" spans="1:3" x14ac:dyDescent="0.2">
      <c r="A398" s="17"/>
      <c r="B398" s="23"/>
      <c r="C398" s="17"/>
    </row>
    <row r="399" spans="1:3" x14ac:dyDescent="0.2">
      <c r="A399" s="17"/>
      <c r="B399" s="23"/>
      <c r="C399" s="17"/>
    </row>
    <row r="400" spans="1:3" x14ac:dyDescent="0.2">
      <c r="A400" s="17"/>
      <c r="B400" s="23"/>
      <c r="C400" s="17"/>
    </row>
    <row r="401" spans="1:3" x14ac:dyDescent="0.2">
      <c r="A401" s="17"/>
      <c r="B401" s="23"/>
      <c r="C401" s="17"/>
    </row>
    <row r="402" spans="1:3" x14ac:dyDescent="0.2">
      <c r="A402" s="17"/>
      <c r="B402" s="23"/>
      <c r="C402" s="17"/>
    </row>
    <row r="403" spans="1:3" x14ac:dyDescent="0.2">
      <c r="A403" s="17"/>
      <c r="B403" s="23"/>
      <c r="C403" s="17"/>
    </row>
    <row r="404" spans="1:3" x14ac:dyDescent="0.2">
      <c r="A404" s="17"/>
      <c r="B404" s="23"/>
      <c r="C404" s="17"/>
    </row>
    <row r="405" spans="1:3" x14ac:dyDescent="0.2">
      <c r="A405" s="17"/>
      <c r="B405" s="23"/>
      <c r="C405" s="17"/>
    </row>
    <row r="406" spans="1:3" x14ac:dyDescent="0.2">
      <c r="A406" s="17"/>
      <c r="B406" s="23"/>
      <c r="C406" s="17"/>
    </row>
    <row r="407" spans="1:3" x14ac:dyDescent="0.2">
      <c r="A407" s="17"/>
      <c r="B407" s="23"/>
      <c r="C407" s="17"/>
    </row>
    <row r="408" spans="1:3" x14ac:dyDescent="0.2">
      <c r="A408" s="17"/>
      <c r="B408" s="23"/>
      <c r="C408" s="17"/>
    </row>
    <row r="409" spans="1:3" x14ac:dyDescent="0.2">
      <c r="A409" s="17"/>
      <c r="B409" s="23"/>
      <c r="C409" s="17"/>
    </row>
    <row r="410" spans="1:3" x14ac:dyDescent="0.2">
      <c r="A410" s="17"/>
      <c r="B410" s="23"/>
      <c r="C410" s="17"/>
    </row>
    <row r="411" spans="1:3" x14ac:dyDescent="0.2">
      <c r="A411" s="17"/>
      <c r="B411" s="23"/>
      <c r="C411" s="17"/>
    </row>
    <row r="412" spans="1:3" x14ac:dyDescent="0.2">
      <c r="A412" s="17"/>
      <c r="B412" s="23"/>
      <c r="C412" s="17"/>
    </row>
    <row r="413" spans="1:3" x14ac:dyDescent="0.2">
      <c r="A413" s="17"/>
      <c r="B413" s="23"/>
      <c r="C413" s="17"/>
    </row>
    <row r="414" spans="1:3" x14ac:dyDescent="0.2">
      <c r="A414" s="17"/>
      <c r="B414" s="23"/>
      <c r="C414" s="17"/>
    </row>
    <row r="415" spans="1:3" x14ac:dyDescent="0.2">
      <c r="A415" s="17"/>
      <c r="B415" s="23"/>
      <c r="C415" s="17"/>
    </row>
    <row r="416" spans="1:3" x14ac:dyDescent="0.2">
      <c r="A416" s="17"/>
      <c r="B416" s="23"/>
      <c r="C416" s="17"/>
    </row>
    <row r="417" spans="1:3" x14ac:dyDescent="0.2">
      <c r="A417" s="17"/>
      <c r="B417" s="23"/>
      <c r="C417" s="17"/>
    </row>
    <row r="418" spans="1:3" x14ac:dyDescent="0.2">
      <c r="A418" s="17"/>
      <c r="B418" s="23"/>
      <c r="C418" s="17"/>
    </row>
    <row r="419" spans="1:3" x14ac:dyDescent="0.2">
      <c r="A419" s="17"/>
      <c r="B419" s="23"/>
      <c r="C419" s="17"/>
    </row>
    <row r="420" spans="1:3" x14ac:dyDescent="0.2">
      <c r="A420" s="17"/>
      <c r="B420" s="23"/>
      <c r="C420" s="17"/>
    </row>
    <row r="421" spans="1:3" x14ac:dyDescent="0.2">
      <c r="A421" s="17"/>
      <c r="B421" s="23"/>
      <c r="C421" s="17"/>
    </row>
    <row r="422" spans="1:3" x14ac:dyDescent="0.2">
      <c r="A422" s="17"/>
      <c r="B422" s="23"/>
      <c r="C422" s="17"/>
    </row>
    <row r="423" spans="1:3" x14ac:dyDescent="0.2">
      <c r="A423" s="17"/>
      <c r="B423" s="23"/>
      <c r="C423" s="17"/>
    </row>
    <row r="424" spans="1:3" x14ac:dyDescent="0.2">
      <c r="A424" s="17"/>
      <c r="B424" s="23"/>
      <c r="C424" s="17"/>
    </row>
    <row r="425" spans="1:3" x14ac:dyDescent="0.2">
      <c r="A425" s="17"/>
      <c r="B425" s="23"/>
      <c r="C425" s="17"/>
    </row>
    <row r="426" spans="1:3" x14ac:dyDescent="0.2">
      <c r="A426" s="17"/>
      <c r="B426" s="23"/>
      <c r="C426" s="17"/>
    </row>
    <row r="427" spans="1:3" x14ac:dyDescent="0.2">
      <c r="A427" s="17"/>
      <c r="B427" s="23"/>
      <c r="C427" s="17"/>
    </row>
    <row r="428" spans="1:3" x14ac:dyDescent="0.2">
      <c r="A428" s="17"/>
      <c r="B428" s="23"/>
      <c r="C428" s="17"/>
    </row>
    <row r="429" spans="1:3" x14ac:dyDescent="0.2">
      <c r="A429" s="17"/>
      <c r="B429" s="23"/>
      <c r="C429" s="17"/>
    </row>
    <row r="430" spans="1:3" x14ac:dyDescent="0.2">
      <c r="A430" s="17"/>
      <c r="B430" s="23"/>
      <c r="C430" s="17"/>
    </row>
    <row r="431" spans="1:3" x14ac:dyDescent="0.2">
      <c r="A431" s="17"/>
      <c r="B431" s="23"/>
      <c r="C431" s="17"/>
    </row>
    <row r="432" spans="1:3" x14ac:dyDescent="0.2">
      <c r="A432" s="17"/>
      <c r="B432" s="23"/>
      <c r="C432" s="17"/>
    </row>
    <row r="433" spans="1:3" x14ac:dyDescent="0.2">
      <c r="A433" s="17"/>
      <c r="B433" s="23"/>
      <c r="C433" s="17"/>
    </row>
    <row r="434" spans="1:3" x14ac:dyDescent="0.2">
      <c r="A434" s="17"/>
      <c r="B434" s="23"/>
      <c r="C434" s="17"/>
    </row>
    <row r="435" spans="1:3" x14ac:dyDescent="0.2">
      <c r="A435" s="17"/>
      <c r="B435" s="23"/>
      <c r="C435" s="17"/>
    </row>
    <row r="436" spans="1:3" x14ac:dyDescent="0.2">
      <c r="A436" s="17"/>
      <c r="B436" s="23"/>
      <c r="C436" s="17"/>
    </row>
    <row r="437" spans="1:3" x14ac:dyDescent="0.2">
      <c r="A437" s="17"/>
      <c r="B437" s="23"/>
      <c r="C437" s="17"/>
    </row>
    <row r="438" spans="1:3" x14ac:dyDescent="0.2">
      <c r="A438" s="17"/>
      <c r="B438" s="23"/>
      <c r="C438" s="17"/>
    </row>
    <row r="439" spans="1:3" x14ac:dyDescent="0.2">
      <c r="A439" s="17"/>
      <c r="B439" s="23"/>
      <c r="C439" s="17"/>
    </row>
    <row r="440" spans="1:3" x14ac:dyDescent="0.2">
      <c r="A440" s="17"/>
      <c r="B440" s="23"/>
      <c r="C440" s="17"/>
    </row>
    <row r="441" spans="1:3" x14ac:dyDescent="0.2">
      <c r="A441" s="17"/>
      <c r="B441" s="23"/>
      <c r="C441" s="17"/>
    </row>
    <row r="442" spans="1:3" x14ac:dyDescent="0.2">
      <c r="A442" s="17"/>
      <c r="B442" s="23"/>
      <c r="C442" s="17"/>
    </row>
    <row r="443" spans="1:3" x14ac:dyDescent="0.2">
      <c r="A443" s="17"/>
      <c r="B443" s="23"/>
      <c r="C443" s="17"/>
    </row>
    <row r="444" spans="1:3" x14ac:dyDescent="0.2">
      <c r="A444" s="17"/>
      <c r="B444" s="23"/>
      <c r="C444" s="17"/>
    </row>
    <row r="445" spans="1:3" x14ac:dyDescent="0.2">
      <c r="A445" s="17"/>
      <c r="B445" s="23"/>
      <c r="C445" s="17"/>
    </row>
    <row r="446" spans="1:3" x14ac:dyDescent="0.2">
      <c r="A446" s="17"/>
      <c r="B446" s="23"/>
      <c r="C446" s="17"/>
    </row>
    <row r="447" spans="1:3" x14ac:dyDescent="0.2">
      <c r="A447" s="17"/>
      <c r="B447" s="23"/>
      <c r="C447" s="17"/>
    </row>
    <row r="448" spans="1:3" x14ac:dyDescent="0.2">
      <c r="A448" s="17"/>
      <c r="B448" s="23"/>
      <c r="C448" s="17"/>
    </row>
    <row r="449" spans="1:3" x14ac:dyDescent="0.2">
      <c r="A449" s="17"/>
      <c r="B449" s="23"/>
      <c r="C449" s="17"/>
    </row>
    <row r="450" spans="1:3" x14ac:dyDescent="0.2">
      <c r="A450" s="17"/>
      <c r="B450" s="23"/>
      <c r="C450" s="17"/>
    </row>
    <row r="451" spans="1:3" x14ac:dyDescent="0.2">
      <c r="A451" s="17"/>
      <c r="B451" s="23"/>
      <c r="C451" s="17"/>
    </row>
    <row r="452" spans="1:3" x14ac:dyDescent="0.2">
      <c r="A452" s="17"/>
      <c r="B452" s="23"/>
      <c r="C452" s="17"/>
    </row>
    <row r="453" spans="1:3" x14ac:dyDescent="0.2">
      <c r="A453" s="17"/>
      <c r="B453" s="23"/>
      <c r="C453" s="17"/>
    </row>
    <row r="454" spans="1:3" x14ac:dyDescent="0.2">
      <c r="A454" s="17"/>
      <c r="B454" s="23"/>
      <c r="C454" s="17"/>
    </row>
    <row r="455" spans="1:3" x14ac:dyDescent="0.2">
      <c r="A455" s="17"/>
      <c r="B455" s="23"/>
      <c r="C455" s="17"/>
    </row>
    <row r="456" spans="1:3" x14ac:dyDescent="0.2">
      <c r="A456" s="17"/>
      <c r="B456" s="23"/>
      <c r="C456" s="17"/>
    </row>
    <row r="457" spans="1:3" x14ac:dyDescent="0.2">
      <c r="A457" s="17"/>
      <c r="B457" s="23"/>
      <c r="C457" s="17"/>
    </row>
    <row r="458" spans="1:3" x14ac:dyDescent="0.2">
      <c r="A458" s="17"/>
      <c r="B458" s="23"/>
      <c r="C458" s="17"/>
    </row>
    <row r="459" spans="1:3" x14ac:dyDescent="0.2">
      <c r="A459" s="17"/>
      <c r="B459" s="23"/>
      <c r="C459" s="17"/>
    </row>
    <row r="460" spans="1:3" x14ac:dyDescent="0.2">
      <c r="A460" s="17"/>
      <c r="B460" s="23"/>
      <c r="C460" s="17"/>
    </row>
    <row r="461" spans="1:3" x14ac:dyDescent="0.2">
      <c r="A461" s="17"/>
      <c r="B461" s="23"/>
      <c r="C461" s="17"/>
    </row>
    <row r="462" spans="1:3" x14ac:dyDescent="0.2">
      <c r="A462" s="17"/>
      <c r="B462" s="23"/>
      <c r="C462" s="17"/>
    </row>
    <row r="463" spans="1:3" x14ac:dyDescent="0.2">
      <c r="A463" s="17"/>
      <c r="B463" s="23"/>
      <c r="C463" s="17"/>
    </row>
    <row r="464" spans="1:3" x14ac:dyDescent="0.2">
      <c r="A464" s="17"/>
      <c r="B464" s="23"/>
      <c r="C464" s="17"/>
    </row>
    <row r="465" spans="1:3" x14ac:dyDescent="0.2">
      <c r="A465" s="17"/>
      <c r="B465" s="23"/>
      <c r="C465" s="17"/>
    </row>
    <row r="466" spans="1:3" x14ac:dyDescent="0.2">
      <c r="A466" s="17"/>
      <c r="B466" s="23"/>
      <c r="C466" s="17"/>
    </row>
    <row r="467" spans="1:3" x14ac:dyDescent="0.2">
      <c r="A467" s="17"/>
      <c r="B467" s="23"/>
      <c r="C467" s="17"/>
    </row>
    <row r="468" spans="1:3" x14ac:dyDescent="0.2">
      <c r="A468" s="17"/>
      <c r="B468" s="23"/>
      <c r="C468" s="17"/>
    </row>
    <row r="469" spans="1:3" x14ac:dyDescent="0.2">
      <c r="A469" s="17"/>
      <c r="B469" s="23"/>
      <c r="C469" s="17"/>
    </row>
    <row r="470" spans="1:3" x14ac:dyDescent="0.2">
      <c r="A470" s="17"/>
      <c r="B470" s="23"/>
      <c r="C470" s="17"/>
    </row>
    <row r="471" spans="1:3" x14ac:dyDescent="0.2">
      <c r="A471" s="17"/>
      <c r="B471" s="23"/>
      <c r="C471" s="17"/>
    </row>
    <row r="472" spans="1:3" x14ac:dyDescent="0.2">
      <c r="A472" s="17"/>
      <c r="B472" s="23"/>
      <c r="C472" s="17"/>
    </row>
    <row r="473" spans="1:3" x14ac:dyDescent="0.2">
      <c r="A473" s="17"/>
      <c r="B473" s="23"/>
      <c r="C473" s="17"/>
    </row>
    <row r="474" spans="1:3" x14ac:dyDescent="0.2">
      <c r="A474" s="17"/>
      <c r="B474" s="23"/>
      <c r="C474" s="17"/>
    </row>
    <row r="475" spans="1:3" x14ac:dyDescent="0.2">
      <c r="A475" s="17"/>
      <c r="B475" s="23"/>
      <c r="C475" s="17"/>
    </row>
    <row r="476" spans="1:3" x14ac:dyDescent="0.2">
      <c r="A476" s="17"/>
      <c r="B476" s="23"/>
      <c r="C476" s="17"/>
    </row>
    <row r="477" spans="1:3" x14ac:dyDescent="0.2">
      <c r="A477" s="17"/>
      <c r="B477" s="23"/>
      <c r="C477" s="17"/>
    </row>
    <row r="478" spans="1:3" x14ac:dyDescent="0.2">
      <c r="A478" s="17"/>
      <c r="B478" s="23"/>
      <c r="C478" s="17"/>
    </row>
    <row r="479" spans="1:3" x14ac:dyDescent="0.2">
      <c r="A479" s="17"/>
      <c r="B479" s="23"/>
      <c r="C479" s="17"/>
    </row>
    <row r="480" spans="1:3" x14ac:dyDescent="0.2">
      <c r="A480" s="17"/>
      <c r="B480" s="23"/>
      <c r="C480" s="17"/>
    </row>
    <row r="481" spans="1:3" x14ac:dyDescent="0.2">
      <c r="A481" s="17"/>
      <c r="B481" s="23"/>
      <c r="C481" s="17"/>
    </row>
    <row r="482" spans="1:3" x14ac:dyDescent="0.2">
      <c r="A482" s="17"/>
      <c r="B482" s="23"/>
      <c r="C482" s="17"/>
    </row>
    <row r="483" spans="1:3" x14ac:dyDescent="0.2">
      <c r="A483" s="17"/>
      <c r="B483" s="23"/>
      <c r="C483" s="17"/>
    </row>
    <row r="484" spans="1:3" x14ac:dyDescent="0.2">
      <c r="A484" s="17"/>
      <c r="B484" s="23"/>
      <c r="C484" s="17"/>
    </row>
    <row r="485" spans="1:3" x14ac:dyDescent="0.2">
      <c r="A485" s="17"/>
      <c r="B485" s="23"/>
      <c r="C485" s="17"/>
    </row>
    <row r="486" spans="1:3" x14ac:dyDescent="0.2">
      <c r="A486" s="17"/>
      <c r="B486" s="23"/>
      <c r="C486" s="17"/>
    </row>
    <row r="487" spans="1:3" x14ac:dyDescent="0.2">
      <c r="A487" s="17"/>
      <c r="B487" s="23"/>
      <c r="C487" s="17"/>
    </row>
    <row r="488" spans="1:3" x14ac:dyDescent="0.2">
      <c r="A488" s="17"/>
      <c r="B488" s="23"/>
      <c r="C488" s="17"/>
    </row>
    <row r="489" spans="1:3" x14ac:dyDescent="0.2">
      <c r="A489" s="17"/>
      <c r="B489" s="23"/>
      <c r="C489" s="17"/>
    </row>
    <row r="490" spans="1:3" x14ac:dyDescent="0.2">
      <c r="A490" s="17"/>
      <c r="B490" s="23"/>
      <c r="C490" s="17"/>
    </row>
    <row r="491" spans="1:3" x14ac:dyDescent="0.2">
      <c r="A491" s="17"/>
      <c r="B491" s="23"/>
      <c r="C491" s="17"/>
    </row>
    <row r="492" spans="1:3" x14ac:dyDescent="0.2">
      <c r="A492" s="17"/>
      <c r="B492" s="23"/>
      <c r="C492" s="17"/>
    </row>
    <row r="493" spans="1:3" x14ac:dyDescent="0.2">
      <c r="A493" s="17"/>
      <c r="B493" s="23"/>
      <c r="C493" s="17"/>
    </row>
    <row r="494" spans="1:3" x14ac:dyDescent="0.2">
      <c r="A494" s="17"/>
      <c r="B494" s="23"/>
      <c r="C494" s="17"/>
    </row>
    <row r="495" spans="1:3" x14ac:dyDescent="0.2">
      <c r="A495" s="17"/>
      <c r="B495" s="23"/>
      <c r="C495" s="17"/>
    </row>
    <row r="496" spans="1:3" x14ac:dyDescent="0.2">
      <c r="A496" s="17"/>
      <c r="B496" s="23"/>
      <c r="C496" s="17"/>
    </row>
    <row r="497" spans="1:3" x14ac:dyDescent="0.2">
      <c r="A497" s="17"/>
      <c r="B497" s="23"/>
      <c r="C497" s="17"/>
    </row>
    <row r="498" spans="1:3" x14ac:dyDescent="0.2">
      <c r="A498" s="17"/>
      <c r="B498" s="23"/>
      <c r="C498" s="17"/>
    </row>
    <row r="499" spans="1:3" x14ac:dyDescent="0.2">
      <c r="A499" s="17"/>
      <c r="B499" s="23"/>
      <c r="C499" s="17"/>
    </row>
    <row r="500" spans="1:3" x14ac:dyDescent="0.2">
      <c r="A500" s="17"/>
      <c r="B500" s="23"/>
      <c r="C500" s="17"/>
    </row>
    <row r="501" spans="1:3" x14ac:dyDescent="0.2">
      <c r="A501" s="17"/>
      <c r="B501" s="23"/>
      <c r="C501" s="17"/>
    </row>
    <row r="502" spans="1:3" x14ac:dyDescent="0.2">
      <c r="A502" s="17"/>
      <c r="B502" s="23"/>
      <c r="C502" s="17"/>
    </row>
    <row r="503" spans="1:3" x14ac:dyDescent="0.2">
      <c r="A503" s="17"/>
      <c r="B503" s="23"/>
      <c r="C503" s="17"/>
    </row>
    <row r="504" spans="1:3" x14ac:dyDescent="0.2">
      <c r="A504" s="17"/>
      <c r="B504" s="23"/>
      <c r="C504" s="17"/>
    </row>
    <row r="505" spans="1:3" x14ac:dyDescent="0.2">
      <c r="A505" s="17"/>
      <c r="B505" s="23"/>
      <c r="C505" s="17"/>
    </row>
    <row r="506" spans="1:3" x14ac:dyDescent="0.2">
      <c r="A506" s="17"/>
      <c r="B506" s="23"/>
      <c r="C506" s="17"/>
    </row>
    <row r="507" spans="1:3" x14ac:dyDescent="0.2">
      <c r="A507" s="17"/>
      <c r="B507" s="23"/>
      <c r="C507" s="17"/>
    </row>
    <row r="508" spans="1:3" x14ac:dyDescent="0.2">
      <c r="A508" s="17"/>
      <c r="B508" s="23"/>
      <c r="C508" s="17"/>
    </row>
    <row r="509" spans="1:3" x14ac:dyDescent="0.2">
      <c r="A509" s="17"/>
      <c r="B509" s="23"/>
      <c r="C509" s="17"/>
    </row>
    <row r="510" spans="1:3" x14ac:dyDescent="0.2">
      <c r="A510" s="17"/>
      <c r="B510" s="23"/>
      <c r="C510" s="17"/>
    </row>
    <row r="511" spans="1:3" x14ac:dyDescent="0.2">
      <c r="A511" s="17"/>
      <c r="B511" s="23"/>
      <c r="C511" s="17"/>
    </row>
    <row r="512" spans="1:3" x14ac:dyDescent="0.2">
      <c r="A512" s="17"/>
      <c r="B512" s="23"/>
      <c r="C512" s="17"/>
    </row>
    <row r="513" spans="1:3" x14ac:dyDescent="0.2">
      <c r="A513" s="17"/>
      <c r="B513" s="23"/>
      <c r="C513" s="17"/>
    </row>
    <row r="514" spans="1:3" x14ac:dyDescent="0.2">
      <c r="A514" s="17"/>
      <c r="B514" s="23"/>
      <c r="C514" s="17"/>
    </row>
    <row r="515" spans="1:3" x14ac:dyDescent="0.2">
      <c r="A515" s="17"/>
      <c r="B515" s="23"/>
      <c r="C515" s="17"/>
    </row>
    <row r="516" spans="1:3" x14ac:dyDescent="0.2">
      <c r="A516" s="17"/>
      <c r="B516" s="23"/>
      <c r="C516" s="17"/>
    </row>
    <row r="517" spans="1:3" x14ac:dyDescent="0.2">
      <c r="A517" s="17"/>
      <c r="B517" s="23"/>
      <c r="C517" s="17"/>
    </row>
    <row r="518" spans="1:3" x14ac:dyDescent="0.2">
      <c r="A518" s="17"/>
      <c r="B518" s="23"/>
      <c r="C518" s="17"/>
    </row>
    <row r="519" spans="1:3" x14ac:dyDescent="0.2">
      <c r="A519" s="17"/>
      <c r="B519" s="23"/>
      <c r="C519" s="17"/>
    </row>
    <row r="520" spans="1:3" x14ac:dyDescent="0.2">
      <c r="A520" s="17"/>
      <c r="B520" s="23"/>
      <c r="C520" s="17"/>
    </row>
    <row r="521" spans="1:3" x14ac:dyDescent="0.2">
      <c r="A521" s="17"/>
      <c r="B521" s="23"/>
      <c r="C521" s="17"/>
    </row>
    <row r="522" spans="1:3" x14ac:dyDescent="0.2">
      <c r="A522" s="17"/>
      <c r="B522" s="23"/>
      <c r="C522" s="17"/>
    </row>
    <row r="523" spans="1:3" x14ac:dyDescent="0.2">
      <c r="A523" s="17"/>
      <c r="B523" s="23"/>
      <c r="C523" s="17"/>
    </row>
    <row r="524" spans="1:3" x14ac:dyDescent="0.2">
      <c r="A524" s="17"/>
      <c r="B524" s="23"/>
      <c r="C524" s="17"/>
    </row>
    <row r="525" spans="1:3" x14ac:dyDescent="0.2">
      <c r="A525" s="17"/>
      <c r="B525" s="23"/>
      <c r="C525" s="17"/>
    </row>
    <row r="526" spans="1:3" x14ac:dyDescent="0.2">
      <c r="A526" s="17"/>
      <c r="B526" s="23"/>
      <c r="C526" s="17"/>
    </row>
    <row r="527" spans="1:3" x14ac:dyDescent="0.2">
      <c r="A527" s="17"/>
      <c r="B527" s="23"/>
      <c r="C527" s="17"/>
    </row>
    <row r="528" spans="1:3" x14ac:dyDescent="0.2">
      <c r="A528" s="17"/>
      <c r="B528" s="23"/>
      <c r="C528" s="17"/>
    </row>
    <row r="529" spans="1:3" x14ac:dyDescent="0.2">
      <c r="A529" s="17"/>
      <c r="B529" s="23"/>
      <c r="C529" s="17"/>
    </row>
    <row r="530" spans="1:3" x14ac:dyDescent="0.2">
      <c r="A530" s="17"/>
      <c r="B530" s="23"/>
      <c r="C530" s="17"/>
    </row>
    <row r="531" spans="1:3" x14ac:dyDescent="0.2">
      <c r="A531" s="17"/>
      <c r="B531" s="23"/>
      <c r="C531" s="17"/>
    </row>
    <row r="532" spans="1:3" x14ac:dyDescent="0.2">
      <c r="A532" s="17"/>
      <c r="B532" s="23"/>
      <c r="C532" s="17"/>
    </row>
    <row r="533" spans="1:3" x14ac:dyDescent="0.2">
      <c r="A533" s="17"/>
      <c r="B533" s="23"/>
      <c r="C533" s="17"/>
    </row>
    <row r="534" spans="1:3" x14ac:dyDescent="0.2">
      <c r="A534" s="17"/>
      <c r="B534" s="23"/>
      <c r="C534" s="17"/>
    </row>
    <row r="535" spans="1:3" x14ac:dyDescent="0.2">
      <c r="A535" s="17"/>
      <c r="B535" s="23"/>
      <c r="C535" s="17"/>
    </row>
    <row r="536" spans="1:3" x14ac:dyDescent="0.2">
      <c r="A536" s="17"/>
      <c r="B536" s="23"/>
      <c r="C536" s="17"/>
    </row>
    <row r="537" spans="1:3" x14ac:dyDescent="0.2">
      <c r="A537" s="17"/>
      <c r="B537" s="23"/>
      <c r="C537" s="17"/>
    </row>
    <row r="538" spans="1:3" x14ac:dyDescent="0.2">
      <c r="A538" s="17"/>
      <c r="B538" s="23"/>
      <c r="C538" s="17"/>
    </row>
    <row r="539" spans="1:3" x14ac:dyDescent="0.2">
      <c r="A539" s="17"/>
      <c r="B539" s="23"/>
      <c r="C539" s="17"/>
    </row>
    <row r="540" spans="1:3" x14ac:dyDescent="0.2">
      <c r="A540" s="17"/>
      <c r="B540" s="23"/>
      <c r="C540" s="17"/>
    </row>
    <row r="541" spans="1:3" x14ac:dyDescent="0.2">
      <c r="A541" s="17"/>
      <c r="B541" s="23"/>
      <c r="C541" s="17"/>
    </row>
    <row r="542" spans="1:3" x14ac:dyDescent="0.2">
      <c r="A542" s="17"/>
      <c r="B542" s="23"/>
      <c r="C542" s="17"/>
    </row>
    <row r="543" spans="1:3" x14ac:dyDescent="0.2">
      <c r="A543" s="17"/>
      <c r="B543" s="23"/>
      <c r="C543" s="17"/>
    </row>
    <row r="544" spans="1:3" x14ac:dyDescent="0.2">
      <c r="A544" s="17"/>
      <c r="B544" s="23"/>
      <c r="C544" s="17"/>
    </row>
    <row r="545" spans="1:3" x14ac:dyDescent="0.2">
      <c r="A545" s="17"/>
      <c r="B545" s="23"/>
      <c r="C545" s="17"/>
    </row>
    <row r="546" spans="1:3" x14ac:dyDescent="0.2">
      <c r="A546" s="17"/>
      <c r="B546" s="23"/>
      <c r="C546" s="17"/>
    </row>
    <row r="547" spans="1:3" x14ac:dyDescent="0.2">
      <c r="A547" s="17"/>
      <c r="B547" s="23"/>
      <c r="C547" s="17"/>
    </row>
    <row r="548" spans="1:3" x14ac:dyDescent="0.2">
      <c r="A548" s="17"/>
      <c r="B548" s="23"/>
      <c r="C548" s="17"/>
    </row>
    <row r="549" spans="1:3" x14ac:dyDescent="0.2">
      <c r="A549" s="17"/>
      <c r="B549" s="23"/>
      <c r="C549" s="17"/>
    </row>
    <row r="550" spans="1:3" x14ac:dyDescent="0.2">
      <c r="A550" s="17"/>
      <c r="B550" s="23"/>
      <c r="C550" s="17"/>
    </row>
    <row r="551" spans="1:3" x14ac:dyDescent="0.2">
      <c r="A551" s="17"/>
      <c r="B551" s="23"/>
      <c r="C551" s="17"/>
    </row>
    <row r="552" spans="1:3" x14ac:dyDescent="0.2">
      <c r="A552" s="17"/>
      <c r="B552" s="23"/>
      <c r="C552" s="17"/>
    </row>
    <row r="553" spans="1:3" x14ac:dyDescent="0.2">
      <c r="A553" s="17"/>
      <c r="B553" s="23"/>
      <c r="C553" s="17"/>
    </row>
    <row r="554" spans="1:3" x14ac:dyDescent="0.2">
      <c r="A554" s="17"/>
      <c r="B554" s="23"/>
      <c r="C554" s="17"/>
    </row>
    <row r="555" spans="1:3" x14ac:dyDescent="0.2">
      <c r="A555" s="17"/>
      <c r="B555" s="23"/>
      <c r="C555" s="17"/>
    </row>
    <row r="556" spans="1:3" x14ac:dyDescent="0.2">
      <c r="A556" s="17"/>
      <c r="B556" s="23"/>
      <c r="C556" s="17"/>
    </row>
    <row r="557" spans="1:3" x14ac:dyDescent="0.2">
      <c r="A557" s="17"/>
      <c r="B557" s="23"/>
      <c r="C557" s="17"/>
    </row>
    <row r="558" spans="1:3" x14ac:dyDescent="0.2">
      <c r="A558" s="17"/>
      <c r="B558" s="23"/>
      <c r="C558" s="17"/>
    </row>
    <row r="559" spans="1:3" x14ac:dyDescent="0.2">
      <c r="A559" s="17"/>
      <c r="B559" s="23"/>
      <c r="C559" s="17"/>
    </row>
    <row r="560" spans="1:3" x14ac:dyDescent="0.2">
      <c r="A560" s="17"/>
      <c r="B560" s="23"/>
      <c r="C560" s="17"/>
    </row>
    <row r="561" spans="1:3" x14ac:dyDescent="0.2">
      <c r="A561" s="17"/>
      <c r="B561" s="23"/>
      <c r="C561" s="17"/>
    </row>
    <row r="562" spans="1:3" x14ac:dyDescent="0.2">
      <c r="A562" s="17"/>
      <c r="B562" s="23"/>
      <c r="C562" s="17"/>
    </row>
  </sheetData>
  <customSheetViews>
    <customSheetView guid="{A751BF42-68F4-4BC0-A7EA-44F046D619A6}" showPageBreaks="1" hiddenRows="1" view="pageBreakPreview" showRuler="0">
      <selection activeCell="C204" sqref="A1:C204"/>
      <pageMargins left="0.78740157480314965" right="0.59055118110236227" top="0.39370078740157483" bottom="0.59055118110236227" header="0.51181102362204722" footer="0.51181102362204722"/>
      <pageSetup paperSize="9" orientation="portrait" verticalDpi="0" r:id="rId1"/>
      <headerFooter alignWithMargins="0"/>
    </customSheetView>
  </customSheetViews>
  <mergeCells count="3">
    <mergeCell ref="C1:D1"/>
    <mergeCell ref="A2:D2"/>
    <mergeCell ref="A161:A162"/>
  </mergeCells>
  <phoneticPr fontId="5" type="noConversion"/>
  <pageMargins left="0.78740157480314965" right="0.59055118110236227" top="0.39370078740157483" bottom="0.39370078740157483" header="0.51181102362204722" footer="0.51181102362204722"/>
  <pageSetup paperSize="9" scale="92" orientation="portrait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F47"/>
  <sheetViews>
    <sheetView view="pageBreakPreview" topLeftCell="A31" zoomScale="106" zoomScaleNormal="100" zoomScaleSheetLayoutView="106" workbookViewId="0">
      <selection activeCell="D49" sqref="D49"/>
    </sheetView>
  </sheetViews>
  <sheetFormatPr defaultColWidth="8.85546875" defaultRowHeight="12.75" x14ac:dyDescent="0.2"/>
  <cols>
    <col min="1" max="1" width="8.42578125" style="214" customWidth="1"/>
    <col min="2" max="2" width="5" style="214" customWidth="1"/>
    <col min="3" max="3" width="1.85546875" style="214" customWidth="1"/>
    <col min="4" max="4" width="63.85546875" style="214" customWidth="1"/>
    <col min="5" max="5" width="16.28515625" style="214" customWidth="1"/>
    <col min="6" max="6" width="21.28515625" style="214" customWidth="1"/>
    <col min="7" max="16384" width="8.85546875" style="214"/>
  </cols>
  <sheetData>
    <row r="1" spans="1:6" ht="48.75" customHeight="1" x14ac:dyDescent="0.2">
      <c r="D1" s="230"/>
      <c r="E1" s="546" t="s">
        <v>2847</v>
      </c>
      <c r="F1" s="546"/>
    </row>
    <row r="2" spans="1:6" ht="56.25" customHeight="1" x14ac:dyDescent="0.2">
      <c r="A2"/>
      <c r="B2" s="547" t="s">
        <v>2848</v>
      </c>
      <c r="C2" s="547"/>
      <c r="D2" s="547"/>
      <c r="E2" s="547"/>
      <c r="F2" s="547"/>
    </row>
    <row r="3" spans="1:6" ht="25.5" x14ac:dyDescent="0.2">
      <c r="A3" s="548" t="s">
        <v>1886</v>
      </c>
      <c r="B3" s="548"/>
      <c r="C3" s="548"/>
      <c r="D3" s="40" t="s">
        <v>1887</v>
      </c>
      <c r="E3" s="40" t="s">
        <v>363</v>
      </c>
      <c r="F3" s="40" t="s">
        <v>364</v>
      </c>
    </row>
    <row r="4" spans="1:6" ht="26.25" customHeight="1" x14ac:dyDescent="0.2">
      <c r="A4" s="549" t="s">
        <v>1954</v>
      </c>
      <c r="B4" s="549"/>
      <c r="C4" s="549"/>
      <c r="D4" s="549"/>
      <c r="E4" s="549"/>
      <c r="F4" s="550"/>
    </row>
    <row r="5" spans="1:6" x14ac:dyDescent="0.2">
      <c r="A5" s="551" t="s">
        <v>199</v>
      </c>
      <c r="B5" s="539"/>
      <c r="C5" s="540"/>
      <c r="D5" s="250" t="s">
        <v>1955</v>
      </c>
      <c r="E5" s="248" t="s">
        <v>1956</v>
      </c>
      <c r="F5" s="249"/>
    </row>
    <row r="6" spans="1:6" x14ac:dyDescent="0.2">
      <c r="A6" s="552"/>
      <c r="B6" s="541"/>
      <c r="C6" s="542"/>
      <c r="D6" s="251" t="s">
        <v>2849</v>
      </c>
      <c r="E6" s="365">
        <v>258.76</v>
      </c>
      <c r="F6" s="249"/>
    </row>
    <row r="7" spans="1:6" x14ac:dyDescent="0.2">
      <c r="A7" s="552"/>
      <c r="B7" s="541"/>
      <c r="C7" s="542"/>
      <c r="D7" s="251">
        <v>39</v>
      </c>
      <c r="E7" s="366">
        <v>391.76</v>
      </c>
      <c r="F7" s="249"/>
    </row>
    <row r="8" spans="1:6" x14ac:dyDescent="0.2">
      <c r="A8" s="552"/>
      <c r="B8" s="541"/>
      <c r="C8" s="542"/>
      <c r="D8" s="251" t="s">
        <v>2850</v>
      </c>
      <c r="E8" s="366">
        <v>423.76</v>
      </c>
      <c r="F8" s="249"/>
    </row>
    <row r="9" spans="1:6" x14ac:dyDescent="0.2">
      <c r="A9" s="552"/>
      <c r="B9" s="541"/>
      <c r="C9" s="542"/>
      <c r="D9" s="251">
        <v>36</v>
      </c>
      <c r="E9" s="365">
        <v>556.76</v>
      </c>
      <c r="F9" s="249"/>
    </row>
    <row r="10" spans="1:6" x14ac:dyDescent="0.2">
      <c r="A10" s="552"/>
      <c r="B10" s="541"/>
      <c r="C10" s="542"/>
      <c r="D10" s="251" t="s">
        <v>2851</v>
      </c>
      <c r="E10" s="366">
        <v>606.76</v>
      </c>
      <c r="F10" s="249"/>
    </row>
    <row r="11" spans="1:6" ht="18.75" customHeight="1" x14ac:dyDescent="0.2">
      <c r="A11" s="552"/>
      <c r="B11" s="541"/>
      <c r="C11" s="542"/>
      <c r="D11" s="251" t="s">
        <v>2852</v>
      </c>
      <c r="E11" s="366">
        <v>771.76</v>
      </c>
      <c r="F11" s="249"/>
    </row>
    <row r="12" spans="1:6" x14ac:dyDescent="0.2">
      <c r="A12" s="552"/>
      <c r="B12" s="541"/>
      <c r="C12" s="542"/>
      <c r="D12" s="251">
        <v>55</v>
      </c>
      <c r="E12" s="366">
        <v>862.76</v>
      </c>
      <c r="F12" s="249"/>
    </row>
    <row r="13" spans="1:6" x14ac:dyDescent="0.2">
      <c r="A13" s="552"/>
      <c r="B13" s="541"/>
      <c r="C13" s="542"/>
      <c r="D13" s="251" t="s">
        <v>2853</v>
      </c>
      <c r="E13" s="366">
        <v>889.76</v>
      </c>
      <c r="F13" s="249"/>
    </row>
    <row r="14" spans="1:6" x14ac:dyDescent="0.2">
      <c r="A14" s="552"/>
      <c r="B14" s="541"/>
      <c r="C14" s="542"/>
      <c r="D14" s="251" t="s">
        <v>2854</v>
      </c>
      <c r="E14" s="366">
        <v>1054.76</v>
      </c>
      <c r="F14" s="252"/>
    </row>
    <row r="15" spans="1:6" x14ac:dyDescent="0.2">
      <c r="A15" s="552"/>
      <c r="B15" s="541"/>
      <c r="C15" s="542"/>
      <c r="D15" s="251" t="s">
        <v>2855</v>
      </c>
      <c r="E15" s="366">
        <v>1310.76</v>
      </c>
      <c r="F15" s="252"/>
    </row>
    <row r="16" spans="1:6" x14ac:dyDescent="0.2">
      <c r="A16" s="552"/>
      <c r="B16" s="541"/>
      <c r="C16" s="542"/>
      <c r="D16" s="251">
        <v>45</v>
      </c>
      <c r="E16" s="366">
        <v>1609.76</v>
      </c>
      <c r="F16" s="252"/>
    </row>
    <row r="17" spans="1:6" x14ac:dyDescent="0.2">
      <c r="A17" s="545" t="s">
        <v>199</v>
      </c>
      <c r="B17" s="545"/>
      <c r="C17" s="545"/>
      <c r="D17" s="250" t="s">
        <v>1957</v>
      </c>
      <c r="E17" s="367" t="s">
        <v>1956</v>
      </c>
      <c r="F17" s="249"/>
    </row>
    <row r="18" spans="1:6" x14ac:dyDescent="0.2">
      <c r="A18" s="545"/>
      <c r="B18" s="545"/>
      <c r="C18" s="545"/>
      <c r="D18" s="251" t="s">
        <v>2856</v>
      </c>
      <c r="E18" s="366">
        <v>762.13</v>
      </c>
      <c r="F18" s="249"/>
    </row>
    <row r="19" spans="1:6" x14ac:dyDescent="0.2">
      <c r="A19" s="545"/>
      <c r="B19" s="545"/>
      <c r="C19" s="545"/>
      <c r="D19" s="251" t="s">
        <v>2852</v>
      </c>
      <c r="E19" s="366">
        <v>927.13</v>
      </c>
      <c r="F19" s="249"/>
    </row>
    <row r="20" spans="1:6" x14ac:dyDescent="0.2">
      <c r="A20" s="545"/>
      <c r="B20" s="545"/>
      <c r="C20" s="545"/>
      <c r="D20" s="251" t="s">
        <v>2849</v>
      </c>
      <c r="E20" s="366">
        <v>1010.53</v>
      </c>
      <c r="F20" s="249"/>
    </row>
    <row r="21" spans="1:6" x14ac:dyDescent="0.2">
      <c r="A21" s="545"/>
      <c r="B21" s="545"/>
      <c r="C21" s="545"/>
      <c r="D21" s="251" t="s">
        <v>2853</v>
      </c>
      <c r="E21" s="366">
        <v>1045.1300000000001</v>
      </c>
      <c r="F21" s="249"/>
    </row>
    <row r="22" spans="1:6" x14ac:dyDescent="0.2">
      <c r="A22" s="545"/>
      <c r="B22" s="545"/>
      <c r="C22" s="545"/>
      <c r="D22" s="251">
        <v>39</v>
      </c>
      <c r="E22" s="366">
        <v>1143.53</v>
      </c>
      <c r="F22" s="249"/>
    </row>
    <row r="23" spans="1:6" x14ac:dyDescent="0.2">
      <c r="A23" s="545"/>
      <c r="B23" s="545"/>
      <c r="C23" s="545"/>
      <c r="D23" s="251" t="s">
        <v>2850</v>
      </c>
      <c r="E23" s="366">
        <v>1175.53</v>
      </c>
      <c r="F23" s="249"/>
    </row>
    <row r="24" spans="1:6" x14ac:dyDescent="0.2">
      <c r="A24" s="545"/>
      <c r="B24" s="545"/>
      <c r="C24" s="545"/>
      <c r="D24" s="251">
        <v>36</v>
      </c>
      <c r="E24" s="366">
        <v>1308.53</v>
      </c>
      <c r="F24" s="249"/>
    </row>
    <row r="25" spans="1:6" x14ac:dyDescent="0.2">
      <c r="A25" s="545"/>
      <c r="B25" s="545"/>
      <c r="C25" s="545"/>
      <c r="D25" s="251" t="s">
        <v>2857</v>
      </c>
      <c r="E25" s="366">
        <v>1358.53</v>
      </c>
      <c r="F25" s="252"/>
    </row>
    <row r="26" spans="1:6" x14ac:dyDescent="0.2">
      <c r="A26" s="545"/>
      <c r="B26" s="545"/>
      <c r="C26" s="545"/>
      <c r="D26" s="251" t="s">
        <v>2858</v>
      </c>
      <c r="E26" s="366">
        <v>1532.77</v>
      </c>
      <c r="F26" s="249"/>
    </row>
    <row r="27" spans="1:6" x14ac:dyDescent="0.2">
      <c r="A27" s="545"/>
      <c r="B27" s="545"/>
      <c r="C27" s="545"/>
      <c r="D27" s="251">
        <v>45</v>
      </c>
      <c r="E27" s="366">
        <v>2105.5300000000002</v>
      </c>
      <c r="F27" s="249"/>
    </row>
    <row r="28" spans="1:6" x14ac:dyDescent="0.2">
      <c r="A28" s="545"/>
      <c r="B28" s="545"/>
      <c r="C28" s="545"/>
      <c r="D28" s="251" t="s">
        <v>2859</v>
      </c>
      <c r="E28" s="366">
        <v>2129.17</v>
      </c>
      <c r="F28" s="249"/>
    </row>
    <row r="29" spans="1:6" ht="25.5" x14ac:dyDescent="0.2">
      <c r="A29" s="553" t="s">
        <v>1958</v>
      </c>
      <c r="B29" s="553"/>
      <c r="C29" s="553"/>
      <c r="D29" s="253" t="s">
        <v>2860</v>
      </c>
      <c r="E29" s="366">
        <v>452.39</v>
      </c>
      <c r="F29" s="368"/>
    </row>
    <row r="30" spans="1:6" ht="25.5" x14ac:dyDescent="0.2">
      <c r="A30" s="553" t="s">
        <v>1959</v>
      </c>
      <c r="B30" s="553"/>
      <c r="C30" s="553"/>
      <c r="D30" s="253" t="s">
        <v>2861</v>
      </c>
      <c r="E30" s="366">
        <v>904.8</v>
      </c>
      <c r="F30" s="368"/>
    </row>
    <row r="31" spans="1:6" ht="25.5" x14ac:dyDescent="0.2">
      <c r="A31" s="553" t="s">
        <v>1960</v>
      </c>
      <c r="B31" s="553"/>
      <c r="C31" s="553"/>
      <c r="D31" s="253" t="s">
        <v>2862</v>
      </c>
      <c r="E31" s="366">
        <v>1357.19</v>
      </c>
      <c r="F31" s="368"/>
    </row>
    <row r="32" spans="1:6" ht="94.5" customHeight="1" x14ac:dyDescent="0.2">
      <c r="A32" s="553" t="s">
        <v>1961</v>
      </c>
      <c r="B32" s="553"/>
      <c r="C32" s="553"/>
      <c r="D32" s="253" t="s">
        <v>2863</v>
      </c>
      <c r="E32" s="366">
        <v>1809.59</v>
      </c>
      <c r="F32" s="368"/>
    </row>
    <row r="33" spans="1:6" ht="39" customHeight="1" x14ac:dyDescent="0.2">
      <c r="A33" s="554" t="s">
        <v>1962</v>
      </c>
      <c r="B33" s="554"/>
      <c r="C33" s="554"/>
      <c r="D33" s="554"/>
      <c r="E33" s="554"/>
      <c r="F33" s="555"/>
    </row>
    <row r="34" spans="1:6" x14ac:dyDescent="0.2">
      <c r="A34" s="539" t="s">
        <v>176</v>
      </c>
      <c r="B34" s="539"/>
      <c r="C34" s="540"/>
      <c r="D34" s="250" t="s">
        <v>2864</v>
      </c>
      <c r="E34" s="248" t="s">
        <v>1956</v>
      </c>
      <c r="F34" s="249"/>
    </row>
    <row r="35" spans="1:6" x14ac:dyDescent="0.2">
      <c r="A35" s="541"/>
      <c r="B35" s="541"/>
      <c r="C35" s="542"/>
      <c r="D35" s="251" t="s">
        <v>2980</v>
      </c>
      <c r="E35" s="365">
        <v>258.76</v>
      </c>
      <c r="F35" s="251"/>
    </row>
    <row r="36" spans="1:6" x14ac:dyDescent="0.2">
      <c r="A36" s="541"/>
      <c r="B36" s="541"/>
      <c r="C36" s="542"/>
      <c r="D36" s="251" t="s">
        <v>2981</v>
      </c>
      <c r="E36" s="425">
        <v>391.76</v>
      </c>
      <c r="F36" s="249"/>
    </row>
    <row r="37" spans="1:6" x14ac:dyDescent="0.2">
      <c r="A37" s="541"/>
      <c r="B37" s="541"/>
      <c r="C37" s="542"/>
      <c r="D37" s="251" t="s">
        <v>2982</v>
      </c>
      <c r="E37" s="425">
        <v>423.76</v>
      </c>
      <c r="F37" s="249"/>
    </row>
    <row r="38" spans="1:6" x14ac:dyDescent="0.2">
      <c r="A38" s="541"/>
      <c r="B38" s="541"/>
      <c r="C38" s="542"/>
      <c r="D38" s="251" t="s">
        <v>2983</v>
      </c>
      <c r="E38" s="365">
        <v>556.76</v>
      </c>
      <c r="F38" s="249"/>
    </row>
    <row r="39" spans="1:6" ht="25.5" x14ac:dyDescent="0.2">
      <c r="A39" s="541"/>
      <c r="B39" s="541"/>
      <c r="C39" s="542"/>
      <c r="D39" s="251" t="s">
        <v>2978</v>
      </c>
      <c r="E39" s="425">
        <v>476.76</v>
      </c>
      <c r="F39" s="249"/>
    </row>
    <row r="40" spans="1:6" ht="25.5" x14ac:dyDescent="0.2">
      <c r="A40" s="543"/>
      <c r="B40" s="543"/>
      <c r="C40" s="544"/>
      <c r="D40" s="251" t="s">
        <v>2979</v>
      </c>
      <c r="E40" s="425">
        <v>641.76</v>
      </c>
      <c r="F40" s="249"/>
    </row>
    <row r="41" spans="1:6" x14ac:dyDescent="0.2">
      <c r="A41" s="539" t="s">
        <v>176</v>
      </c>
      <c r="B41" s="539"/>
      <c r="C41" s="539"/>
      <c r="D41" s="250" t="s">
        <v>2865</v>
      </c>
      <c r="E41" s="367" t="s">
        <v>1956</v>
      </c>
      <c r="F41" s="249"/>
    </row>
    <row r="42" spans="1:6" x14ac:dyDescent="0.2">
      <c r="A42" s="541"/>
      <c r="B42" s="541"/>
      <c r="C42" s="541"/>
      <c r="D42" s="251" t="s">
        <v>2980</v>
      </c>
      <c r="E42" s="425">
        <v>414.13</v>
      </c>
      <c r="F42" s="249"/>
    </row>
    <row r="43" spans="1:6" x14ac:dyDescent="0.2">
      <c r="A43" s="541"/>
      <c r="B43" s="541"/>
      <c r="C43" s="541"/>
      <c r="D43" s="251" t="s">
        <v>2981</v>
      </c>
      <c r="E43" s="425">
        <v>547.13</v>
      </c>
      <c r="F43" s="249"/>
    </row>
    <row r="44" spans="1:6" x14ac:dyDescent="0.2">
      <c r="A44" s="541"/>
      <c r="B44" s="541"/>
      <c r="C44" s="541"/>
      <c r="D44" s="251" t="s">
        <v>2982</v>
      </c>
      <c r="E44" s="425">
        <v>579.13</v>
      </c>
      <c r="F44" s="249"/>
    </row>
    <row r="45" spans="1:6" x14ac:dyDescent="0.2">
      <c r="A45" s="541"/>
      <c r="B45" s="541"/>
      <c r="C45" s="541"/>
      <c r="D45" s="251" t="s">
        <v>2983</v>
      </c>
      <c r="E45" s="425">
        <v>712.13</v>
      </c>
      <c r="F45" s="249"/>
    </row>
    <row r="46" spans="1:6" ht="25.5" x14ac:dyDescent="0.2">
      <c r="A46" s="541"/>
      <c r="B46" s="541"/>
      <c r="C46" s="541"/>
      <c r="D46" s="251" t="s">
        <v>2978</v>
      </c>
      <c r="E46" s="425">
        <v>476.76</v>
      </c>
      <c r="F46" s="249"/>
    </row>
    <row r="47" spans="1:6" ht="25.5" x14ac:dyDescent="0.2">
      <c r="A47" s="541"/>
      <c r="B47" s="541"/>
      <c r="C47" s="541"/>
      <c r="D47" s="251" t="s">
        <v>2979</v>
      </c>
      <c r="E47" s="425">
        <v>641.76</v>
      </c>
      <c r="F47" s="249"/>
    </row>
  </sheetData>
  <mergeCells count="13">
    <mergeCell ref="A34:C40"/>
    <mergeCell ref="A41:C47"/>
    <mergeCell ref="A17:C28"/>
    <mergeCell ref="E1:F1"/>
    <mergeCell ref="B2:F2"/>
    <mergeCell ref="A3:C3"/>
    <mergeCell ref="A4:F4"/>
    <mergeCell ref="A5:C16"/>
    <mergeCell ref="A29:C29"/>
    <mergeCell ref="A30:C30"/>
    <mergeCell ref="A31:C31"/>
    <mergeCell ref="A32:C32"/>
    <mergeCell ref="A33:F33"/>
  </mergeCells>
  <pageMargins left="0.7" right="0.7" top="0.75" bottom="0.75" header="0.3" footer="0.3"/>
  <pageSetup paperSize="9" scale="76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95"/>
  <sheetViews>
    <sheetView view="pageBreakPreview" zoomScale="86" zoomScaleNormal="100" zoomScaleSheetLayoutView="86" workbookViewId="0">
      <pane ySplit="4" topLeftCell="A89" activePane="bottomLeft" state="frozen"/>
      <selection pane="bottomLeft" activeCell="A68" sqref="A68:XFD68"/>
    </sheetView>
  </sheetViews>
  <sheetFormatPr defaultRowHeight="12.75" x14ac:dyDescent="0.2"/>
  <cols>
    <col min="1" max="1" width="17.7109375" customWidth="1"/>
    <col min="2" max="2" width="75.5703125" customWidth="1"/>
    <col min="3" max="3" width="18.28515625" customWidth="1"/>
    <col min="4" max="4" width="16.28515625" customWidth="1"/>
  </cols>
  <sheetData>
    <row r="1" spans="1:5" ht="54" customHeight="1" x14ac:dyDescent="0.2">
      <c r="C1" s="561" t="s">
        <v>2596</v>
      </c>
      <c r="D1" s="561"/>
      <c r="E1" s="295"/>
    </row>
    <row r="2" spans="1:5" ht="87.75" customHeight="1" thickBot="1" x14ac:dyDescent="0.35">
      <c r="B2" s="562" t="s">
        <v>2597</v>
      </c>
      <c r="C2" s="562"/>
    </row>
    <row r="3" spans="1:5" ht="20.25" customHeight="1" x14ac:dyDescent="0.2">
      <c r="A3" s="556" t="s">
        <v>639</v>
      </c>
      <c r="B3" s="558" t="s">
        <v>2598</v>
      </c>
      <c r="C3" s="558" t="s">
        <v>640</v>
      </c>
      <c r="D3" s="560"/>
    </row>
    <row r="4" spans="1:5" ht="29.25" thickBot="1" x14ac:dyDescent="0.25">
      <c r="A4" s="557"/>
      <c r="B4" s="559"/>
      <c r="C4" s="338" t="s">
        <v>1147</v>
      </c>
      <c r="D4" s="296" t="s">
        <v>1148</v>
      </c>
    </row>
    <row r="5" spans="1:5" ht="15" x14ac:dyDescent="0.2">
      <c r="A5" s="297" t="s">
        <v>641</v>
      </c>
      <c r="B5" s="297" t="s">
        <v>642</v>
      </c>
      <c r="C5" s="298">
        <v>0.35</v>
      </c>
      <c r="D5" s="298">
        <v>0.35</v>
      </c>
    </row>
    <row r="6" spans="1:5" ht="15" x14ac:dyDescent="0.2">
      <c r="A6" s="336" t="s">
        <v>643</v>
      </c>
      <c r="B6" s="336" t="s">
        <v>644</v>
      </c>
      <c r="C6" s="337">
        <v>0.61</v>
      </c>
      <c r="D6" s="337">
        <v>0.61</v>
      </c>
    </row>
    <row r="7" spans="1:5" ht="15" x14ac:dyDescent="0.2">
      <c r="A7" s="336" t="s">
        <v>645</v>
      </c>
      <c r="B7" s="336" t="s">
        <v>646</v>
      </c>
      <c r="C7" s="337">
        <v>0.76</v>
      </c>
      <c r="D7" s="337">
        <v>0.76</v>
      </c>
    </row>
    <row r="8" spans="1:5" ht="15" x14ac:dyDescent="0.2">
      <c r="A8" s="336" t="s">
        <v>647</v>
      </c>
      <c r="B8" s="336" t="s">
        <v>648</v>
      </c>
      <c r="C8" s="337">
        <v>0.96</v>
      </c>
      <c r="D8" s="337">
        <v>0.96</v>
      </c>
    </row>
    <row r="9" spans="1:5" ht="15" x14ac:dyDescent="0.2">
      <c r="A9" s="336" t="s">
        <v>649</v>
      </c>
      <c r="B9" s="336" t="s">
        <v>302</v>
      </c>
      <c r="C9" s="337">
        <v>0.31</v>
      </c>
      <c r="D9" s="337">
        <v>0.31</v>
      </c>
    </row>
    <row r="10" spans="1:5" ht="15" x14ac:dyDescent="0.2">
      <c r="A10" s="336" t="s">
        <v>303</v>
      </c>
      <c r="B10" s="336" t="s">
        <v>304</v>
      </c>
      <c r="C10" s="337">
        <v>0.5</v>
      </c>
      <c r="D10" s="337">
        <v>0.5</v>
      </c>
    </row>
    <row r="11" spans="1:5" ht="15" x14ac:dyDescent="0.2">
      <c r="A11" s="336" t="s">
        <v>2599</v>
      </c>
      <c r="B11" s="336" t="s">
        <v>2600</v>
      </c>
      <c r="C11" s="299">
        <v>9</v>
      </c>
      <c r="D11" s="299">
        <v>9</v>
      </c>
    </row>
    <row r="12" spans="1:5" ht="15" x14ac:dyDescent="0.2">
      <c r="A12" s="336" t="s">
        <v>2601</v>
      </c>
      <c r="B12" s="336" t="s">
        <v>2602</v>
      </c>
      <c r="C12" s="337">
        <v>0.93</v>
      </c>
      <c r="D12" s="337">
        <v>0.93</v>
      </c>
    </row>
    <row r="13" spans="1:5" ht="15" x14ac:dyDescent="0.2">
      <c r="A13" s="336" t="s">
        <v>2603</v>
      </c>
      <c r="B13" s="336" t="s">
        <v>2604</v>
      </c>
      <c r="C13" s="337">
        <v>0.75</v>
      </c>
      <c r="D13" s="337">
        <v>0.75</v>
      </c>
    </row>
    <row r="14" spans="1:5" ht="15" x14ac:dyDescent="0.2">
      <c r="A14" s="336" t="s">
        <v>2605</v>
      </c>
      <c r="B14" s="336" t="s">
        <v>2606</v>
      </c>
      <c r="C14" s="337">
        <v>0.75</v>
      </c>
      <c r="D14" s="337">
        <v>0.75</v>
      </c>
    </row>
    <row r="15" spans="1:5" ht="15" x14ac:dyDescent="0.2">
      <c r="A15" s="336" t="s">
        <v>2607</v>
      </c>
      <c r="B15" s="336" t="s">
        <v>2608</v>
      </c>
      <c r="C15" s="337">
        <v>1.1200000000000001</v>
      </c>
      <c r="D15" s="337">
        <v>1.1200000000000001</v>
      </c>
    </row>
    <row r="16" spans="1:5" ht="15" x14ac:dyDescent="0.2">
      <c r="A16" s="336" t="s">
        <v>391</v>
      </c>
      <c r="B16" s="336" t="s">
        <v>2609</v>
      </c>
      <c r="C16" s="337">
        <v>1.1200000000000001</v>
      </c>
      <c r="D16" s="337">
        <v>1.1200000000000001</v>
      </c>
    </row>
    <row r="17" spans="1:4" ht="30" x14ac:dyDescent="0.2">
      <c r="A17" s="336" t="s">
        <v>392</v>
      </c>
      <c r="B17" s="336" t="s">
        <v>2610</v>
      </c>
      <c r="C17" s="337">
        <v>1.1000000000000001</v>
      </c>
      <c r="D17" s="337">
        <v>1.1000000000000001</v>
      </c>
    </row>
    <row r="18" spans="1:4" ht="15" x14ac:dyDescent="0.2">
      <c r="A18" s="336" t="s">
        <v>520</v>
      </c>
      <c r="B18" s="336" t="s">
        <v>521</v>
      </c>
      <c r="C18" s="337">
        <v>0.25</v>
      </c>
      <c r="D18" s="337">
        <v>0.25</v>
      </c>
    </row>
    <row r="19" spans="1:4" ht="15" x14ac:dyDescent="0.2">
      <c r="A19" s="336" t="s">
        <v>291</v>
      </c>
      <c r="B19" s="336" t="s">
        <v>2611</v>
      </c>
      <c r="C19" s="337">
        <v>0.42</v>
      </c>
      <c r="D19" s="337">
        <v>0.42</v>
      </c>
    </row>
    <row r="20" spans="1:4" ht="15.75" x14ac:dyDescent="0.2">
      <c r="A20" s="336" t="s">
        <v>2612</v>
      </c>
      <c r="B20" s="336" t="s">
        <v>2613</v>
      </c>
      <c r="C20" s="209"/>
      <c r="D20" s="337">
        <v>1.95</v>
      </c>
    </row>
    <row r="21" spans="1:4" ht="15.75" x14ac:dyDescent="0.2">
      <c r="A21" s="336" t="s">
        <v>2614</v>
      </c>
      <c r="B21" s="336" t="s">
        <v>2615</v>
      </c>
      <c r="C21" s="209"/>
      <c r="D21" s="337">
        <v>1.37</v>
      </c>
    </row>
    <row r="22" spans="1:4" ht="15" customHeight="1" x14ac:dyDescent="0.2">
      <c r="A22" s="336" t="s">
        <v>2616</v>
      </c>
      <c r="B22" s="336" t="s">
        <v>2617</v>
      </c>
      <c r="C22" s="209"/>
      <c r="D22" s="337">
        <v>1.19</v>
      </c>
    </row>
    <row r="23" spans="1:4" ht="15" x14ac:dyDescent="0.2">
      <c r="A23" s="336" t="s">
        <v>2618</v>
      </c>
      <c r="B23" s="336" t="s">
        <v>1113</v>
      </c>
      <c r="C23" s="337">
        <v>1.68</v>
      </c>
      <c r="D23" s="337">
        <v>1.95</v>
      </c>
    </row>
    <row r="24" spans="1:4" ht="15" x14ac:dyDescent="0.2">
      <c r="A24" s="336" t="s">
        <v>2619</v>
      </c>
      <c r="B24" s="336" t="s">
        <v>1114</v>
      </c>
      <c r="C24" s="337">
        <v>1.18</v>
      </c>
      <c r="D24" s="337">
        <v>1.37</v>
      </c>
    </row>
    <row r="25" spans="1:4" ht="15" x14ac:dyDescent="0.2">
      <c r="A25" s="336" t="s">
        <v>2620</v>
      </c>
      <c r="B25" s="336" t="s">
        <v>2621</v>
      </c>
      <c r="C25" s="337">
        <v>1.25</v>
      </c>
      <c r="D25" s="337">
        <v>1.19</v>
      </c>
    </row>
    <row r="26" spans="1:4" ht="15.75" x14ac:dyDescent="0.2">
      <c r="A26" s="336" t="s">
        <v>284</v>
      </c>
      <c r="B26" s="336" t="s">
        <v>285</v>
      </c>
      <c r="C26" s="337">
        <v>1.68</v>
      </c>
      <c r="D26" s="209"/>
    </row>
    <row r="27" spans="1:4" ht="15.75" x14ac:dyDescent="0.2">
      <c r="A27" s="336" t="s">
        <v>286</v>
      </c>
      <c r="B27" s="336" t="s">
        <v>287</v>
      </c>
      <c r="C27" s="337">
        <v>1.18</v>
      </c>
      <c r="D27" s="209"/>
    </row>
    <row r="28" spans="1:4" ht="15.75" x14ac:dyDescent="0.2">
      <c r="A28" s="336" t="s">
        <v>288</v>
      </c>
      <c r="B28" s="336" t="s">
        <v>289</v>
      </c>
      <c r="C28" s="337">
        <v>1.25</v>
      </c>
      <c r="D28" s="209"/>
    </row>
    <row r="29" spans="1:4" ht="15" x14ac:dyDescent="0.2">
      <c r="A29" s="336" t="s">
        <v>418</v>
      </c>
      <c r="B29" s="336" t="s">
        <v>2622</v>
      </c>
      <c r="C29" s="337">
        <v>1.68</v>
      </c>
      <c r="D29" s="337">
        <v>1.95</v>
      </c>
    </row>
    <row r="30" spans="1:4" ht="15" x14ac:dyDescent="0.2">
      <c r="A30" s="336" t="s">
        <v>419</v>
      </c>
      <c r="B30" s="336" t="s">
        <v>2623</v>
      </c>
      <c r="C30" s="337">
        <v>1.18</v>
      </c>
      <c r="D30" s="337">
        <v>1.37</v>
      </c>
    </row>
    <row r="31" spans="1:4" ht="15" x14ac:dyDescent="0.2">
      <c r="A31" s="336" t="s">
        <v>1152</v>
      </c>
      <c r="B31" s="336" t="s">
        <v>1153</v>
      </c>
      <c r="C31" s="337">
        <v>1.25</v>
      </c>
      <c r="D31" s="337">
        <v>1.19</v>
      </c>
    </row>
    <row r="32" spans="1:4" ht="15" x14ac:dyDescent="0.2">
      <c r="A32" s="336" t="s">
        <v>420</v>
      </c>
      <c r="B32" s="336" t="s">
        <v>2624</v>
      </c>
      <c r="C32" s="337">
        <v>1.5</v>
      </c>
      <c r="D32" s="337">
        <v>1.5</v>
      </c>
    </row>
    <row r="33" spans="1:4" ht="15" x14ac:dyDescent="0.2">
      <c r="A33" s="336" t="s">
        <v>421</v>
      </c>
      <c r="B33" s="336" t="s">
        <v>423</v>
      </c>
      <c r="C33" s="337">
        <v>0.9</v>
      </c>
      <c r="D33" s="337">
        <v>0.9</v>
      </c>
    </row>
    <row r="34" spans="1:4" ht="30" x14ac:dyDescent="0.2">
      <c r="A34" s="336" t="s">
        <v>2625</v>
      </c>
      <c r="B34" s="336" t="s">
        <v>2626</v>
      </c>
      <c r="C34" s="337">
        <v>5</v>
      </c>
      <c r="D34" s="337">
        <v>5</v>
      </c>
    </row>
    <row r="35" spans="1:4" ht="15" x14ac:dyDescent="0.2">
      <c r="A35" s="336" t="s">
        <v>2627</v>
      </c>
      <c r="B35" s="336" t="s">
        <v>2628</v>
      </c>
      <c r="C35" s="337">
        <v>2</v>
      </c>
      <c r="D35" s="337">
        <v>2</v>
      </c>
    </row>
    <row r="36" spans="1:4" ht="15" x14ac:dyDescent="0.2">
      <c r="A36" s="336" t="s">
        <v>2629</v>
      </c>
      <c r="B36" s="336" t="s">
        <v>2630</v>
      </c>
      <c r="C36" s="337">
        <v>1.2</v>
      </c>
      <c r="D36" s="337">
        <v>1.2</v>
      </c>
    </row>
    <row r="37" spans="1:4" ht="15" x14ac:dyDescent="0.2">
      <c r="A37" s="336" t="s">
        <v>290</v>
      </c>
      <c r="B37" s="336" t="s">
        <v>2631</v>
      </c>
      <c r="C37" s="337">
        <v>0.63</v>
      </c>
      <c r="D37" s="337">
        <v>0.63</v>
      </c>
    </row>
    <row r="38" spans="1:4" ht="15" x14ac:dyDescent="0.2">
      <c r="A38" s="336" t="s">
        <v>292</v>
      </c>
      <c r="B38" s="336" t="s">
        <v>2632</v>
      </c>
      <c r="C38" s="337">
        <v>0.99</v>
      </c>
      <c r="D38" s="337">
        <v>0.99</v>
      </c>
    </row>
    <row r="39" spans="1:4" ht="15" x14ac:dyDescent="0.2">
      <c r="A39" s="336" t="s">
        <v>293</v>
      </c>
      <c r="B39" s="336" t="s">
        <v>2633</v>
      </c>
      <c r="C39" s="337">
        <v>0.45</v>
      </c>
      <c r="D39" s="337">
        <v>0.45</v>
      </c>
    </row>
    <row r="40" spans="1:4" ht="18" x14ac:dyDescent="0.2">
      <c r="A40" s="336" t="s">
        <v>887</v>
      </c>
      <c r="B40" s="336" t="s">
        <v>2634</v>
      </c>
      <c r="C40" s="337">
        <v>2</v>
      </c>
      <c r="D40" s="337">
        <v>2</v>
      </c>
    </row>
    <row r="41" spans="1:4" ht="15" x14ac:dyDescent="0.2">
      <c r="A41" s="336" t="s">
        <v>4</v>
      </c>
      <c r="B41" s="336" t="s">
        <v>2635</v>
      </c>
      <c r="C41" s="337">
        <v>0.25</v>
      </c>
      <c r="D41" s="337">
        <v>0.25</v>
      </c>
    </row>
    <row r="42" spans="1:4" ht="15" x14ac:dyDescent="0.2">
      <c r="A42" s="336" t="s">
        <v>294</v>
      </c>
      <c r="B42" s="336" t="s">
        <v>888</v>
      </c>
      <c r="C42" s="337">
        <v>0.88</v>
      </c>
      <c r="D42" s="337">
        <v>0.88</v>
      </c>
    </row>
    <row r="43" spans="1:4" ht="30" x14ac:dyDescent="0.2">
      <c r="A43" s="336" t="s">
        <v>295</v>
      </c>
      <c r="B43" s="336" t="s">
        <v>296</v>
      </c>
      <c r="C43" s="337">
        <v>2</v>
      </c>
      <c r="D43" s="337">
        <v>2</v>
      </c>
    </row>
    <row r="44" spans="1:4" ht="33" x14ac:dyDescent="0.2">
      <c r="A44" s="336" t="s">
        <v>297</v>
      </c>
      <c r="B44" s="336" t="s">
        <v>2636</v>
      </c>
      <c r="C44" s="337">
        <v>1.53</v>
      </c>
      <c r="D44" s="337">
        <v>1.53</v>
      </c>
    </row>
    <row r="45" spans="1:4" ht="33" x14ac:dyDescent="0.2">
      <c r="A45" s="336" t="s">
        <v>298</v>
      </c>
      <c r="B45" s="336" t="s">
        <v>2637</v>
      </c>
      <c r="C45" s="337">
        <v>1.95</v>
      </c>
      <c r="D45" s="337">
        <v>1.95</v>
      </c>
    </row>
    <row r="46" spans="1:4" ht="33" x14ac:dyDescent="0.2">
      <c r="A46" s="336" t="s">
        <v>804</v>
      </c>
      <c r="B46" s="336" t="s">
        <v>2638</v>
      </c>
      <c r="C46" s="337">
        <v>1.85</v>
      </c>
      <c r="D46" s="337">
        <v>1.85</v>
      </c>
    </row>
    <row r="47" spans="1:4" ht="33" x14ac:dyDescent="0.2">
      <c r="A47" s="336" t="s">
        <v>684</v>
      </c>
      <c r="B47" s="336" t="s">
        <v>2639</v>
      </c>
      <c r="C47" s="337">
        <v>2.5</v>
      </c>
      <c r="D47" s="337">
        <v>2.5</v>
      </c>
    </row>
    <row r="48" spans="1:4" ht="33" x14ac:dyDescent="0.2">
      <c r="A48" s="336" t="s">
        <v>685</v>
      </c>
      <c r="B48" s="336" t="s">
        <v>2640</v>
      </c>
      <c r="C48" s="337">
        <v>2.4500000000000002</v>
      </c>
      <c r="D48" s="337">
        <v>2.4500000000000002</v>
      </c>
    </row>
    <row r="49" spans="1:4" ht="33" x14ac:dyDescent="0.2">
      <c r="A49" s="336" t="s">
        <v>805</v>
      </c>
      <c r="B49" s="336" t="s">
        <v>2641</v>
      </c>
      <c r="C49" s="337">
        <v>3.25</v>
      </c>
      <c r="D49" s="337">
        <v>3.25</v>
      </c>
    </row>
    <row r="50" spans="1:4" ht="18" x14ac:dyDescent="0.2">
      <c r="A50" s="336" t="s">
        <v>686</v>
      </c>
      <c r="B50" s="336" t="s">
        <v>2642</v>
      </c>
      <c r="C50" s="337">
        <v>1.95</v>
      </c>
      <c r="D50" s="337">
        <v>1.95</v>
      </c>
    </row>
    <row r="51" spans="1:4" ht="18" x14ac:dyDescent="0.2">
      <c r="A51" s="336" t="s">
        <v>687</v>
      </c>
      <c r="B51" s="300" t="s">
        <v>2643</v>
      </c>
      <c r="C51" s="337">
        <v>2.33</v>
      </c>
      <c r="D51" s="337">
        <v>2.33</v>
      </c>
    </row>
    <row r="52" spans="1:4" ht="15" x14ac:dyDescent="0.2">
      <c r="A52" s="563" t="s">
        <v>1115</v>
      </c>
      <c r="B52" s="300" t="s">
        <v>2644</v>
      </c>
      <c r="C52" s="564">
        <v>3.35</v>
      </c>
      <c r="D52" s="565">
        <v>3.35</v>
      </c>
    </row>
    <row r="53" spans="1:4" ht="18" x14ac:dyDescent="0.2">
      <c r="A53" s="563"/>
      <c r="B53" s="301" t="s">
        <v>2645</v>
      </c>
      <c r="C53" s="564"/>
      <c r="D53" s="565"/>
    </row>
    <row r="54" spans="1:4" ht="15" x14ac:dyDescent="0.2">
      <c r="A54" s="563" t="s">
        <v>1116</v>
      </c>
      <c r="B54" s="300" t="s">
        <v>2646</v>
      </c>
      <c r="C54" s="564">
        <v>3.75</v>
      </c>
      <c r="D54" s="565">
        <v>3.75</v>
      </c>
    </row>
    <row r="55" spans="1:4" ht="33" customHeight="1" x14ac:dyDescent="0.2">
      <c r="A55" s="563"/>
      <c r="B55" s="301" t="s">
        <v>2647</v>
      </c>
      <c r="C55" s="564"/>
      <c r="D55" s="565"/>
    </row>
    <row r="56" spans="1:4" ht="15" x14ac:dyDescent="0.2">
      <c r="A56" s="563" t="s">
        <v>1117</v>
      </c>
      <c r="B56" s="300" t="s">
        <v>2648</v>
      </c>
      <c r="C56" s="564">
        <v>4</v>
      </c>
      <c r="D56" s="565">
        <v>4</v>
      </c>
    </row>
    <row r="57" spans="1:4" ht="18" x14ac:dyDescent="0.2">
      <c r="A57" s="563"/>
      <c r="B57" s="297" t="s">
        <v>2645</v>
      </c>
      <c r="C57" s="564"/>
      <c r="D57" s="565"/>
    </row>
    <row r="58" spans="1:4" ht="15" x14ac:dyDescent="0.2">
      <c r="A58" s="336" t="s">
        <v>688</v>
      </c>
      <c r="B58" s="297" t="s">
        <v>222</v>
      </c>
      <c r="C58" s="337">
        <v>1.25</v>
      </c>
      <c r="D58" s="337">
        <v>1.25</v>
      </c>
    </row>
    <row r="59" spans="1:4" ht="15" x14ac:dyDescent="0.2">
      <c r="A59" s="336" t="s">
        <v>223</v>
      </c>
      <c r="B59" s="336" t="s">
        <v>224</v>
      </c>
      <c r="C59" s="337">
        <v>0.25</v>
      </c>
      <c r="D59" s="337">
        <v>0.25</v>
      </c>
    </row>
    <row r="60" spans="1:4" ht="15" x14ac:dyDescent="0.2">
      <c r="A60" s="336" t="s">
        <v>225</v>
      </c>
      <c r="B60" s="336" t="s">
        <v>226</v>
      </c>
      <c r="C60" s="337">
        <v>0.48</v>
      </c>
      <c r="D60" s="337">
        <v>0.48</v>
      </c>
    </row>
    <row r="61" spans="1:4" ht="15" x14ac:dyDescent="0.2">
      <c r="A61" s="336" t="s">
        <v>227</v>
      </c>
      <c r="B61" s="336" t="s">
        <v>2649</v>
      </c>
      <c r="C61" s="337">
        <v>1.1599999999999999</v>
      </c>
      <c r="D61" s="337">
        <v>1.1599999999999999</v>
      </c>
    </row>
    <row r="62" spans="1:4" ht="15" x14ac:dyDescent="0.2">
      <c r="A62" s="336" t="s">
        <v>2650</v>
      </c>
      <c r="B62" s="336" t="s">
        <v>1118</v>
      </c>
      <c r="C62" s="337">
        <v>1.7</v>
      </c>
      <c r="D62" s="337">
        <v>1.7</v>
      </c>
    </row>
    <row r="63" spans="1:4" ht="15" x14ac:dyDescent="0.2">
      <c r="A63" s="336" t="s">
        <v>2651</v>
      </c>
      <c r="B63" s="336" t="s">
        <v>806</v>
      </c>
      <c r="C63" s="337">
        <v>0.03</v>
      </c>
      <c r="D63" s="337">
        <v>0.03</v>
      </c>
    </row>
    <row r="64" spans="1:4" ht="15" x14ac:dyDescent="0.2">
      <c r="A64" s="336" t="s">
        <v>228</v>
      </c>
      <c r="B64" s="336" t="s">
        <v>229</v>
      </c>
      <c r="C64" s="337">
        <v>0.21</v>
      </c>
      <c r="D64" s="337">
        <v>0.21</v>
      </c>
    </row>
    <row r="65" spans="1:4" ht="15" x14ac:dyDescent="0.2">
      <c r="A65" s="336" t="s">
        <v>230</v>
      </c>
      <c r="B65" s="336" t="s">
        <v>231</v>
      </c>
      <c r="C65" s="337">
        <v>0.46</v>
      </c>
      <c r="D65" s="337">
        <v>0.46</v>
      </c>
    </row>
    <row r="66" spans="1:4" ht="18" x14ac:dyDescent="0.2">
      <c r="A66" s="336" t="s">
        <v>232</v>
      </c>
      <c r="B66" s="336" t="s">
        <v>2652</v>
      </c>
      <c r="C66" s="337">
        <v>1.98</v>
      </c>
      <c r="D66" s="337">
        <v>1.98</v>
      </c>
    </row>
    <row r="67" spans="1:4" ht="33" x14ac:dyDescent="0.2">
      <c r="A67" s="336" t="s">
        <v>2809</v>
      </c>
      <c r="B67" s="336" t="s">
        <v>2810</v>
      </c>
      <c r="C67" s="337">
        <v>0.32</v>
      </c>
      <c r="D67" s="337">
        <v>0.32</v>
      </c>
    </row>
    <row r="68" spans="1:4" ht="15" x14ac:dyDescent="0.2">
      <c r="A68" s="336" t="s">
        <v>233</v>
      </c>
      <c r="B68" s="336" t="s">
        <v>2653</v>
      </c>
      <c r="C68" s="337">
        <v>0.2</v>
      </c>
      <c r="D68" s="337">
        <v>0.2</v>
      </c>
    </row>
    <row r="69" spans="1:4" ht="15" x14ac:dyDescent="0.2">
      <c r="A69" s="566" t="s">
        <v>2654</v>
      </c>
      <c r="B69" s="336" t="s">
        <v>2655</v>
      </c>
      <c r="C69" s="565">
        <v>0.2</v>
      </c>
      <c r="D69" s="565">
        <v>0.2</v>
      </c>
    </row>
    <row r="70" spans="1:4" ht="18" x14ac:dyDescent="0.2">
      <c r="A70" s="566"/>
      <c r="B70" s="336" t="s">
        <v>2656</v>
      </c>
      <c r="C70" s="565"/>
      <c r="D70" s="565"/>
    </row>
    <row r="71" spans="1:4" ht="15" x14ac:dyDescent="0.2">
      <c r="A71" s="566" t="s">
        <v>234</v>
      </c>
      <c r="B71" s="336" t="s">
        <v>2657</v>
      </c>
      <c r="C71" s="565">
        <v>0.92</v>
      </c>
      <c r="D71" s="565">
        <v>0.92</v>
      </c>
    </row>
    <row r="72" spans="1:4" ht="15" x14ac:dyDescent="0.2">
      <c r="A72" s="566"/>
      <c r="B72" s="336" t="s">
        <v>2658</v>
      </c>
      <c r="C72" s="565"/>
      <c r="D72" s="565"/>
    </row>
    <row r="73" spans="1:4" ht="15" x14ac:dyDescent="0.2">
      <c r="A73" s="566" t="s">
        <v>0</v>
      </c>
      <c r="B73" s="336" t="s">
        <v>2657</v>
      </c>
      <c r="C73" s="565">
        <v>1.71</v>
      </c>
      <c r="D73" s="565">
        <v>1.71</v>
      </c>
    </row>
    <row r="74" spans="1:4" ht="15" x14ac:dyDescent="0.2">
      <c r="A74" s="566"/>
      <c r="B74" s="336" t="s">
        <v>2659</v>
      </c>
      <c r="C74" s="565"/>
      <c r="D74" s="565"/>
    </row>
    <row r="75" spans="1:4" ht="15" x14ac:dyDescent="0.2">
      <c r="A75" s="336" t="s">
        <v>1</v>
      </c>
      <c r="B75" s="336" t="s">
        <v>2660</v>
      </c>
      <c r="C75" s="337">
        <v>0.5</v>
      </c>
      <c r="D75" s="337">
        <v>0.5</v>
      </c>
    </row>
    <row r="76" spans="1:4" ht="18" x14ac:dyDescent="0.2">
      <c r="A76" s="336" t="s">
        <v>2</v>
      </c>
      <c r="B76" s="336" t="s">
        <v>2661</v>
      </c>
      <c r="C76" s="337">
        <v>0.31</v>
      </c>
      <c r="D76" s="337">
        <v>0.31</v>
      </c>
    </row>
    <row r="77" spans="1:4" ht="15" x14ac:dyDescent="0.2">
      <c r="A77" s="336" t="s">
        <v>5</v>
      </c>
      <c r="B77" s="336" t="s">
        <v>889</v>
      </c>
      <c r="C77" s="337">
        <v>2</v>
      </c>
      <c r="D77" s="337">
        <v>2</v>
      </c>
    </row>
    <row r="78" spans="1:4" ht="15" x14ac:dyDescent="0.2">
      <c r="A78" s="566" t="s">
        <v>90</v>
      </c>
      <c r="B78" s="336" t="s">
        <v>2662</v>
      </c>
      <c r="C78" s="565">
        <v>3.55</v>
      </c>
      <c r="D78" s="565">
        <v>3.55</v>
      </c>
    </row>
    <row r="79" spans="1:4" ht="15" x14ac:dyDescent="0.2">
      <c r="A79" s="566"/>
      <c r="B79" s="336" t="s">
        <v>2663</v>
      </c>
      <c r="C79" s="565"/>
      <c r="D79" s="565"/>
    </row>
    <row r="80" spans="1:4" ht="15" x14ac:dyDescent="0.2">
      <c r="A80" s="336" t="s">
        <v>91</v>
      </c>
      <c r="B80" s="336" t="s">
        <v>92</v>
      </c>
      <c r="C80" s="337">
        <v>1.4</v>
      </c>
      <c r="D80" s="337">
        <v>1.4</v>
      </c>
    </row>
    <row r="81" spans="1:4" ht="15" x14ac:dyDescent="0.2">
      <c r="A81" s="336" t="s">
        <v>93</v>
      </c>
      <c r="B81" s="336" t="s">
        <v>183</v>
      </c>
      <c r="C81" s="337">
        <v>1.08</v>
      </c>
      <c r="D81" s="337">
        <v>1.08</v>
      </c>
    </row>
    <row r="82" spans="1:4" ht="15" x14ac:dyDescent="0.2">
      <c r="A82" s="336" t="s">
        <v>2664</v>
      </c>
      <c r="B82" s="336" t="s">
        <v>1119</v>
      </c>
      <c r="C82" s="337">
        <v>0.82</v>
      </c>
      <c r="D82" s="337">
        <v>0.82</v>
      </c>
    </row>
    <row r="83" spans="1:4" ht="18" x14ac:dyDescent="0.2">
      <c r="A83" s="336" t="s">
        <v>2665</v>
      </c>
      <c r="B83" s="336" t="s">
        <v>2666</v>
      </c>
      <c r="C83" s="337">
        <v>6.87</v>
      </c>
      <c r="D83" s="337">
        <v>6.87</v>
      </c>
    </row>
    <row r="84" spans="1:4" ht="15" x14ac:dyDescent="0.2">
      <c r="A84" s="336" t="s">
        <v>1244</v>
      </c>
      <c r="B84" s="336" t="s">
        <v>117</v>
      </c>
      <c r="C84" s="337">
        <v>1.43</v>
      </c>
      <c r="D84" s="337">
        <v>1.43</v>
      </c>
    </row>
    <row r="85" spans="1:4" ht="15" x14ac:dyDescent="0.2">
      <c r="A85" s="336" t="s">
        <v>2667</v>
      </c>
      <c r="B85" s="336" t="s">
        <v>2668</v>
      </c>
      <c r="C85" s="337">
        <v>2.5499999999999998</v>
      </c>
      <c r="D85" s="337">
        <v>2.5499999999999998</v>
      </c>
    </row>
    <row r="86" spans="1:4" ht="15" x14ac:dyDescent="0.2">
      <c r="A86" s="336" t="s">
        <v>2669</v>
      </c>
      <c r="B86" s="336" t="s">
        <v>2670</v>
      </c>
      <c r="C86" s="337">
        <v>2.96</v>
      </c>
      <c r="D86" s="337">
        <v>2.96</v>
      </c>
    </row>
    <row r="87" spans="1:4" ht="15" x14ac:dyDescent="0.2">
      <c r="A87" s="336" t="s">
        <v>118</v>
      </c>
      <c r="B87" s="336" t="s">
        <v>119</v>
      </c>
      <c r="C87" s="337">
        <v>1.1499999999999999</v>
      </c>
      <c r="D87" s="337">
        <v>1.1499999999999999</v>
      </c>
    </row>
    <row r="88" spans="1:4" ht="15" x14ac:dyDescent="0.2">
      <c r="A88" s="336" t="s">
        <v>120</v>
      </c>
      <c r="B88" s="336" t="s">
        <v>2671</v>
      </c>
      <c r="C88" s="337">
        <v>1.1499999999999999</v>
      </c>
      <c r="D88" s="337">
        <v>1.1499999999999999</v>
      </c>
    </row>
    <row r="89" spans="1:4" ht="15" x14ac:dyDescent="0.2">
      <c r="A89" s="336" t="s">
        <v>807</v>
      </c>
      <c r="B89" s="336" t="s">
        <v>2672</v>
      </c>
      <c r="C89" s="337">
        <v>1.1499999999999999</v>
      </c>
      <c r="D89" s="337">
        <v>1.1499999999999999</v>
      </c>
    </row>
    <row r="90" spans="1:4" ht="15" x14ac:dyDescent="0.2">
      <c r="A90" s="336" t="s">
        <v>121</v>
      </c>
      <c r="B90" s="336" t="s">
        <v>220</v>
      </c>
      <c r="C90" s="337">
        <v>1.1499999999999999</v>
      </c>
      <c r="D90" s="337">
        <v>1.1499999999999999</v>
      </c>
    </row>
    <row r="91" spans="1:4" ht="15" x14ac:dyDescent="0.2">
      <c r="A91" s="336" t="s">
        <v>221</v>
      </c>
      <c r="B91" s="336" t="s">
        <v>435</v>
      </c>
      <c r="C91" s="337">
        <v>0.91</v>
      </c>
      <c r="D91" s="337">
        <v>0.91</v>
      </c>
    </row>
    <row r="92" spans="1:4" ht="15" x14ac:dyDescent="0.2">
      <c r="A92" s="336" t="s">
        <v>436</v>
      </c>
      <c r="B92" s="336" t="s">
        <v>437</v>
      </c>
      <c r="C92" s="337">
        <v>3.01</v>
      </c>
      <c r="D92" s="337">
        <v>3.01</v>
      </c>
    </row>
    <row r="93" spans="1:4" ht="15" x14ac:dyDescent="0.2">
      <c r="A93" s="336" t="s">
        <v>890</v>
      </c>
      <c r="B93" s="336" t="s">
        <v>808</v>
      </c>
      <c r="C93" s="337">
        <v>0.91</v>
      </c>
      <c r="D93" s="337">
        <v>0.91</v>
      </c>
    </row>
    <row r="94" spans="1:4" ht="15" x14ac:dyDescent="0.2">
      <c r="A94" s="336" t="s">
        <v>891</v>
      </c>
      <c r="B94" s="336" t="s">
        <v>809</v>
      </c>
      <c r="C94" s="337">
        <v>0.91</v>
      </c>
      <c r="D94" s="337">
        <v>0.91</v>
      </c>
    </row>
    <row r="95" spans="1:4" ht="15" x14ac:dyDescent="0.2">
      <c r="A95" s="336" t="s">
        <v>892</v>
      </c>
      <c r="B95" s="336" t="s">
        <v>810</v>
      </c>
      <c r="C95" s="337">
        <v>0.91</v>
      </c>
      <c r="D95" s="337">
        <v>0.91</v>
      </c>
    </row>
    <row r="96" spans="1:4" ht="15" x14ac:dyDescent="0.2">
      <c r="A96" s="336" t="s">
        <v>893</v>
      </c>
      <c r="B96" s="336" t="s">
        <v>811</v>
      </c>
      <c r="C96" s="337">
        <v>1.1499999999999999</v>
      </c>
      <c r="D96" s="337">
        <v>1.1499999999999999</v>
      </c>
    </row>
    <row r="97" spans="1:4" ht="15" x14ac:dyDescent="0.2">
      <c r="A97" s="336" t="s">
        <v>894</v>
      </c>
      <c r="B97" s="336" t="s">
        <v>812</v>
      </c>
      <c r="C97" s="337">
        <v>0.91</v>
      </c>
      <c r="D97" s="337">
        <v>0.91</v>
      </c>
    </row>
    <row r="98" spans="1:4" ht="16.5" customHeight="1" x14ac:dyDescent="0.2">
      <c r="A98" s="336" t="s">
        <v>895</v>
      </c>
      <c r="B98" s="336" t="s">
        <v>2673</v>
      </c>
      <c r="C98" s="337">
        <v>0.91</v>
      </c>
      <c r="D98" s="337">
        <v>0.91</v>
      </c>
    </row>
    <row r="99" spans="1:4" ht="15" x14ac:dyDescent="0.2">
      <c r="A99" s="336" t="s">
        <v>2674</v>
      </c>
      <c r="B99" s="336" t="s">
        <v>813</v>
      </c>
      <c r="C99" s="337">
        <v>1.1499999999999999</v>
      </c>
      <c r="D99" s="337">
        <v>1.1499999999999999</v>
      </c>
    </row>
    <row r="100" spans="1:4" ht="15" x14ac:dyDescent="0.2">
      <c r="A100" s="336" t="s">
        <v>896</v>
      </c>
      <c r="B100" s="336" t="s">
        <v>897</v>
      </c>
      <c r="C100" s="337">
        <v>1.06</v>
      </c>
      <c r="D100" s="337">
        <v>1.06</v>
      </c>
    </row>
    <row r="101" spans="1:4" ht="15" x14ac:dyDescent="0.2">
      <c r="A101" s="336" t="s">
        <v>2675</v>
      </c>
      <c r="B101" s="336" t="s">
        <v>438</v>
      </c>
      <c r="C101" s="337">
        <v>1.06</v>
      </c>
      <c r="D101" s="337">
        <v>1.06</v>
      </c>
    </row>
    <row r="102" spans="1:4" ht="18" x14ac:dyDescent="0.2">
      <c r="A102" s="336" t="s">
        <v>439</v>
      </c>
      <c r="B102" s="336" t="s">
        <v>2676</v>
      </c>
      <c r="C102" s="337">
        <v>1.3</v>
      </c>
      <c r="D102" s="337">
        <v>1.3</v>
      </c>
    </row>
    <row r="103" spans="1:4" ht="18" x14ac:dyDescent="0.2">
      <c r="A103" s="336" t="s">
        <v>2677</v>
      </c>
      <c r="B103" s="336" t="s">
        <v>2678</v>
      </c>
      <c r="C103" s="337">
        <v>0.84</v>
      </c>
      <c r="D103" s="337">
        <v>0.84</v>
      </c>
    </row>
    <row r="104" spans="1:4" ht="15" x14ac:dyDescent="0.2">
      <c r="A104" s="336" t="s">
        <v>2679</v>
      </c>
      <c r="B104" s="336" t="s">
        <v>1120</v>
      </c>
      <c r="C104" s="337">
        <v>0.84</v>
      </c>
      <c r="D104" s="337">
        <v>0.84</v>
      </c>
    </row>
    <row r="105" spans="1:4" ht="15" x14ac:dyDescent="0.2">
      <c r="A105" s="336" t="s">
        <v>814</v>
      </c>
      <c r="B105" s="336" t="s">
        <v>898</v>
      </c>
      <c r="C105" s="337">
        <v>2</v>
      </c>
      <c r="D105" s="337">
        <v>2</v>
      </c>
    </row>
    <row r="106" spans="1:4" ht="15" x14ac:dyDescent="0.2">
      <c r="A106" s="336" t="s">
        <v>815</v>
      </c>
      <c r="B106" s="336" t="s">
        <v>816</v>
      </c>
      <c r="C106" s="337">
        <v>2.33</v>
      </c>
      <c r="D106" s="337">
        <v>2.33</v>
      </c>
    </row>
    <row r="107" spans="1:4" ht="15" x14ac:dyDescent="0.2">
      <c r="A107" s="336" t="s">
        <v>817</v>
      </c>
      <c r="B107" s="336" t="s">
        <v>818</v>
      </c>
      <c r="C107" s="337">
        <v>2.2200000000000002</v>
      </c>
      <c r="D107" s="337">
        <v>2.2200000000000002</v>
      </c>
    </row>
    <row r="108" spans="1:4" ht="15" x14ac:dyDescent="0.2">
      <c r="A108" s="336" t="s">
        <v>819</v>
      </c>
      <c r="B108" s="336" t="s">
        <v>820</v>
      </c>
      <c r="C108" s="337">
        <v>1</v>
      </c>
      <c r="D108" s="337">
        <v>1</v>
      </c>
    </row>
    <row r="109" spans="1:4" ht="18.75" customHeight="1" x14ac:dyDescent="0.2">
      <c r="A109" s="336" t="s">
        <v>2680</v>
      </c>
      <c r="B109" s="336" t="s">
        <v>2681</v>
      </c>
      <c r="C109" s="337">
        <v>1.25</v>
      </c>
      <c r="D109" s="337">
        <v>1.25</v>
      </c>
    </row>
    <row r="110" spans="1:4" ht="29.25" customHeight="1" x14ac:dyDescent="0.2">
      <c r="A110" s="336" t="s">
        <v>2682</v>
      </c>
      <c r="B110" s="336" t="s">
        <v>1121</v>
      </c>
      <c r="C110" s="337">
        <v>1</v>
      </c>
      <c r="D110" s="337">
        <v>1</v>
      </c>
    </row>
    <row r="111" spans="1:4" ht="15" x14ac:dyDescent="0.2">
      <c r="A111" s="336" t="s">
        <v>2683</v>
      </c>
      <c r="B111" s="336" t="s">
        <v>190</v>
      </c>
      <c r="C111" s="337">
        <v>1.01</v>
      </c>
      <c r="D111" s="337">
        <v>1.01</v>
      </c>
    </row>
    <row r="112" spans="1:4" ht="15" x14ac:dyDescent="0.2">
      <c r="A112" s="336" t="s">
        <v>2684</v>
      </c>
      <c r="B112" s="336" t="s">
        <v>191</v>
      </c>
      <c r="C112" s="337">
        <v>1.55</v>
      </c>
      <c r="D112" s="337">
        <v>1.55</v>
      </c>
    </row>
    <row r="113" spans="1:4" ht="15" x14ac:dyDescent="0.2">
      <c r="A113" s="336" t="s">
        <v>2685</v>
      </c>
      <c r="B113" s="336" t="s">
        <v>192</v>
      </c>
      <c r="C113" s="337">
        <v>2.58</v>
      </c>
      <c r="D113" s="337">
        <v>2.58</v>
      </c>
    </row>
    <row r="114" spans="1:4" ht="27.75" customHeight="1" x14ac:dyDescent="0.2">
      <c r="A114" s="336" t="s">
        <v>2686</v>
      </c>
      <c r="B114" s="336" t="s">
        <v>2687</v>
      </c>
      <c r="C114" s="337">
        <v>3</v>
      </c>
      <c r="D114" s="337">
        <v>3</v>
      </c>
    </row>
    <row r="115" spans="1:4" ht="18" x14ac:dyDescent="0.2">
      <c r="A115" s="336" t="s">
        <v>1122</v>
      </c>
      <c r="B115" s="336" t="s">
        <v>2688</v>
      </c>
      <c r="C115" s="337">
        <v>2.7</v>
      </c>
      <c r="D115" s="337">
        <v>2.7</v>
      </c>
    </row>
    <row r="116" spans="1:4" ht="15" x14ac:dyDescent="0.2">
      <c r="A116" s="336" t="s">
        <v>1123</v>
      </c>
      <c r="B116" s="336" t="s">
        <v>1124</v>
      </c>
      <c r="C116" s="337">
        <v>3.78</v>
      </c>
      <c r="D116" s="337">
        <v>3.78</v>
      </c>
    </row>
    <row r="117" spans="1:4" ht="17.25" customHeight="1" x14ac:dyDescent="0.2">
      <c r="A117" s="336" t="s">
        <v>2689</v>
      </c>
      <c r="B117" s="336" t="s">
        <v>2690</v>
      </c>
      <c r="C117" s="337">
        <v>1</v>
      </c>
      <c r="D117" s="337">
        <v>1</v>
      </c>
    </row>
    <row r="118" spans="1:4" ht="15" x14ac:dyDescent="0.2">
      <c r="A118" s="336" t="s">
        <v>2691</v>
      </c>
      <c r="B118" s="336" t="s">
        <v>193</v>
      </c>
      <c r="C118" s="337">
        <v>0.97</v>
      </c>
      <c r="D118" s="337">
        <v>0.97</v>
      </c>
    </row>
    <row r="119" spans="1:4" ht="15" x14ac:dyDescent="0.2">
      <c r="A119" s="336" t="s">
        <v>2692</v>
      </c>
      <c r="B119" s="336" t="s">
        <v>2693</v>
      </c>
      <c r="C119" s="337">
        <v>1.03</v>
      </c>
      <c r="D119" s="337">
        <v>1.03</v>
      </c>
    </row>
    <row r="120" spans="1:4" ht="15" x14ac:dyDescent="0.2">
      <c r="A120" s="336" t="s">
        <v>2694</v>
      </c>
      <c r="B120" s="336" t="s">
        <v>194</v>
      </c>
      <c r="C120" s="337">
        <v>2.14</v>
      </c>
      <c r="D120" s="337">
        <v>2.14</v>
      </c>
    </row>
    <row r="121" spans="1:4" ht="30" customHeight="1" x14ac:dyDescent="0.2">
      <c r="A121" s="336" t="s">
        <v>2695</v>
      </c>
      <c r="B121" s="336" t="s">
        <v>2696</v>
      </c>
      <c r="C121" s="337">
        <v>2.41</v>
      </c>
      <c r="D121" s="337">
        <v>2.41</v>
      </c>
    </row>
    <row r="122" spans="1:4" ht="15" x14ac:dyDescent="0.2">
      <c r="A122" s="336" t="s">
        <v>2697</v>
      </c>
      <c r="B122" s="336" t="s">
        <v>195</v>
      </c>
      <c r="C122" s="337">
        <v>3.89</v>
      </c>
      <c r="D122" s="337">
        <v>3.89</v>
      </c>
    </row>
    <row r="123" spans="1:4" ht="19.5" customHeight="1" x14ac:dyDescent="0.2">
      <c r="A123" s="336" t="s">
        <v>2698</v>
      </c>
      <c r="B123" s="336" t="s">
        <v>2699</v>
      </c>
      <c r="C123" s="337">
        <v>1.22</v>
      </c>
      <c r="D123" s="337">
        <v>1.22</v>
      </c>
    </row>
    <row r="124" spans="1:4" ht="15" x14ac:dyDescent="0.2">
      <c r="A124" s="336" t="s">
        <v>1125</v>
      </c>
      <c r="B124" s="336" t="s">
        <v>1126</v>
      </c>
      <c r="C124" s="337">
        <v>4.3</v>
      </c>
      <c r="D124" s="337">
        <v>4.3</v>
      </c>
    </row>
    <row r="125" spans="1:4" ht="15" x14ac:dyDescent="0.2">
      <c r="A125" s="336" t="s">
        <v>1127</v>
      </c>
      <c r="B125" s="336" t="s">
        <v>1128</v>
      </c>
      <c r="C125" s="337">
        <v>4.3</v>
      </c>
      <c r="D125" s="337">
        <v>4.3</v>
      </c>
    </row>
    <row r="126" spans="1:4" ht="17.25" customHeight="1" x14ac:dyDescent="0.2">
      <c r="A126" s="336" t="s">
        <v>1129</v>
      </c>
      <c r="B126" s="336" t="s">
        <v>2700</v>
      </c>
      <c r="C126" s="337">
        <v>1</v>
      </c>
      <c r="D126" s="337">
        <v>1</v>
      </c>
    </row>
    <row r="127" spans="1:4" ht="15" x14ac:dyDescent="0.2">
      <c r="A127" s="336" t="s">
        <v>1130</v>
      </c>
      <c r="B127" s="336" t="s">
        <v>1131</v>
      </c>
      <c r="C127" s="337">
        <v>2.1</v>
      </c>
      <c r="D127" s="337">
        <v>2.1</v>
      </c>
    </row>
    <row r="128" spans="1:4" ht="15" x14ac:dyDescent="0.2">
      <c r="A128" s="336" t="s">
        <v>1132</v>
      </c>
      <c r="B128" s="336" t="s">
        <v>1133</v>
      </c>
      <c r="C128" s="337">
        <v>2.1</v>
      </c>
      <c r="D128" s="337">
        <v>2.1</v>
      </c>
    </row>
    <row r="129" spans="1:4" ht="15" x14ac:dyDescent="0.2">
      <c r="A129" s="336" t="s">
        <v>1134</v>
      </c>
      <c r="B129" s="336" t="s">
        <v>1135</v>
      </c>
      <c r="C129" s="337">
        <v>1</v>
      </c>
      <c r="D129" s="337">
        <v>1</v>
      </c>
    </row>
    <row r="130" spans="1:4" ht="15" x14ac:dyDescent="0.2">
      <c r="A130" s="336" t="s">
        <v>1136</v>
      </c>
      <c r="B130" s="336" t="s">
        <v>1137</v>
      </c>
      <c r="C130" s="337">
        <v>4</v>
      </c>
      <c r="D130" s="337">
        <v>4</v>
      </c>
    </row>
    <row r="131" spans="1:4" ht="15" x14ac:dyDescent="0.2">
      <c r="A131" s="336" t="s">
        <v>1138</v>
      </c>
      <c r="B131" s="336" t="s">
        <v>1139</v>
      </c>
      <c r="C131" s="337">
        <v>1.8</v>
      </c>
      <c r="D131" s="337">
        <v>1.8</v>
      </c>
    </row>
    <row r="132" spans="1:4" ht="17.25" customHeight="1" x14ac:dyDescent="0.2">
      <c r="A132" s="336" t="s">
        <v>2701</v>
      </c>
      <c r="B132" s="336" t="s">
        <v>899</v>
      </c>
      <c r="C132" s="337">
        <v>1.04</v>
      </c>
      <c r="D132" s="337">
        <v>1.04</v>
      </c>
    </row>
    <row r="133" spans="1:4" ht="15" x14ac:dyDescent="0.2">
      <c r="A133" s="336" t="s">
        <v>1140</v>
      </c>
      <c r="B133" s="336" t="s">
        <v>1141</v>
      </c>
      <c r="C133" s="337">
        <v>2.6</v>
      </c>
      <c r="D133" s="337">
        <v>2.6</v>
      </c>
    </row>
    <row r="134" spans="1:4" ht="15" x14ac:dyDescent="0.2">
      <c r="A134" s="336" t="s">
        <v>2702</v>
      </c>
      <c r="B134" s="336" t="s">
        <v>8</v>
      </c>
      <c r="C134" s="337">
        <v>1.85</v>
      </c>
      <c r="D134" s="337">
        <v>1.85</v>
      </c>
    </row>
    <row r="135" spans="1:4" ht="15" x14ac:dyDescent="0.2">
      <c r="A135" s="336" t="s">
        <v>2703</v>
      </c>
      <c r="B135" s="336" t="s">
        <v>900</v>
      </c>
      <c r="C135" s="337">
        <v>3</v>
      </c>
      <c r="D135" s="337">
        <v>3</v>
      </c>
    </row>
    <row r="136" spans="1:4" ht="15" x14ac:dyDescent="0.2">
      <c r="A136" s="346" t="s">
        <v>2837</v>
      </c>
      <c r="B136" s="346" t="s">
        <v>2838</v>
      </c>
      <c r="C136" s="345">
        <v>4.05</v>
      </c>
      <c r="D136" s="345">
        <v>4.05</v>
      </c>
    </row>
    <row r="137" spans="1:4" ht="15" x14ac:dyDescent="0.2">
      <c r="A137" s="336" t="s">
        <v>1142</v>
      </c>
      <c r="B137" s="336" t="s">
        <v>1143</v>
      </c>
      <c r="C137" s="337">
        <v>2.25</v>
      </c>
      <c r="D137" s="337">
        <v>2.25</v>
      </c>
    </row>
    <row r="138" spans="1:4" ht="15" x14ac:dyDescent="0.2">
      <c r="A138" s="336" t="s">
        <v>1144</v>
      </c>
      <c r="B138" s="336" t="s">
        <v>1145</v>
      </c>
      <c r="C138" s="337">
        <v>0.38</v>
      </c>
      <c r="D138" s="337">
        <v>0.38</v>
      </c>
    </row>
    <row r="139" spans="1:4" ht="15" x14ac:dyDescent="0.2">
      <c r="A139" s="336" t="s">
        <v>901</v>
      </c>
      <c r="B139" s="336" t="s">
        <v>902</v>
      </c>
      <c r="C139" s="337">
        <v>1.5</v>
      </c>
      <c r="D139" s="337">
        <v>1.5</v>
      </c>
    </row>
    <row r="140" spans="1:4" ht="21" customHeight="1" x14ac:dyDescent="0.2">
      <c r="A140" s="336" t="s">
        <v>2704</v>
      </c>
      <c r="B140" s="336" t="s">
        <v>9</v>
      </c>
      <c r="C140" s="337">
        <v>1.5</v>
      </c>
      <c r="D140" s="337">
        <v>1.5</v>
      </c>
    </row>
    <row r="141" spans="1:4" ht="15" x14ac:dyDescent="0.2">
      <c r="A141" s="336" t="s">
        <v>2705</v>
      </c>
      <c r="B141" s="336" t="s">
        <v>2706</v>
      </c>
      <c r="C141" s="337">
        <v>0.5</v>
      </c>
      <c r="D141" s="337">
        <v>0.5</v>
      </c>
    </row>
    <row r="142" spans="1:4" ht="15" x14ac:dyDescent="0.2">
      <c r="A142" s="336" t="s">
        <v>2707</v>
      </c>
      <c r="B142" s="336" t="s">
        <v>903</v>
      </c>
      <c r="C142" s="337">
        <v>1.01</v>
      </c>
      <c r="D142" s="337">
        <v>1.01</v>
      </c>
    </row>
    <row r="143" spans="1:4" ht="15" x14ac:dyDescent="0.2">
      <c r="A143" s="336" t="s">
        <v>10</v>
      </c>
      <c r="B143" s="336" t="s">
        <v>11</v>
      </c>
      <c r="C143" s="337">
        <v>1.5</v>
      </c>
      <c r="D143" s="337">
        <v>1.5</v>
      </c>
    </row>
    <row r="144" spans="1:4" ht="15" x14ac:dyDescent="0.2">
      <c r="A144" s="336" t="s">
        <v>12</v>
      </c>
      <c r="B144" s="336" t="s">
        <v>13</v>
      </c>
      <c r="C144" s="337">
        <v>2</v>
      </c>
      <c r="D144" s="337">
        <v>2</v>
      </c>
    </row>
    <row r="145" spans="1:4" ht="20.25" customHeight="1" x14ac:dyDescent="0.2">
      <c r="A145" s="336" t="s">
        <v>14</v>
      </c>
      <c r="B145" s="336" t="s">
        <v>15</v>
      </c>
      <c r="C145" s="337">
        <v>1.67</v>
      </c>
      <c r="D145" s="337">
        <v>1.67</v>
      </c>
    </row>
    <row r="146" spans="1:4" ht="29.25" customHeight="1" x14ac:dyDescent="0.2">
      <c r="A146" s="336" t="s">
        <v>16</v>
      </c>
      <c r="B146" s="336" t="s">
        <v>2708</v>
      </c>
      <c r="C146" s="337">
        <v>1</v>
      </c>
      <c r="D146" s="337">
        <v>1</v>
      </c>
    </row>
    <row r="147" spans="1:4" ht="18.75" customHeight="1" x14ac:dyDescent="0.2">
      <c r="A147" s="336" t="s">
        <v>17</v>
      </c>
      <c r="B147" s="336" t="s">
        <v>18</v>
      </c>
      <c r="C147" s="337">
        <v>1</v>
      </c>
      <c r="D147" s="337">
        <v>1</v>
      </c>
    </row>
    <row r="148" spans="1:4" ht="21.75" customHeight="1" x14ac:dyDescent="0.2">
      <c r="A148" s="336" t="s">
        <v>19</v>
      </c>
      <c r="B148" s="336" t="s">
        <v>20</v>
      </c>
      <c r="C148" s="337">
        <v>1.25</v>
      </c>
      <c r="D148" s="337">
        <v>1.25</v>
      </c>
    </row>
    <row r="149" spans="1:4" ht="15" x14ac:dyDescent="0.2">
      <c r="A149" s="336" t="s">
        <v>21</v>
      </c>
      <c r="B149" s="336" t="s">
        <v>22</v>
      </c>
      <c r="C149" s="337">
        <v>1.25</v>
      </c>
      <c r="D149" s="337">
        <v>1.25</v>
      </c>
    </row>
    <row r="150" spans="1:4" ht="15" x14ac:dyDescent="0.2">
      <c r="A150" s="336" t="s">
        <v>23</v>
      </c>
      <c r="B150" s="336" t="s">
        <v>311</v>
      </c>
      <c r="C150" s="337">
        <v>1.5</v>
      </c>
      <c r="D150" s="337">
        <v>1.5</v>
      </c>
    </row>
    <row r="151" spans="1:4" ht="15" x14ac:dyDescent="0.2">
      <c r="A151" s="336" t="s">
        <v>312</v>
      </c>
      <c r="B151" s="336" t="s">
        <v>904</v>
      </c>
      <c r="C151" s="337">
        <v>0.68</v>
      </c>
      <c r="D151" s="337">
        <v>0.68</v>
      </c>
    </row>
    <row r="152" spans="1:4" ht="20.25" customHeight="1" x14ac:dyDescent="0.2">
      <c r="A152" s="336" t="s">
        <v>313</v>
      </c>
      <c r="B152" s="336" t="s">
        <v>314</v>
      </c>
      <c r="C152" s="337">
        <v>1.25</v>
      </c>
      <c r="D152" s="337">
        <v>1.25</v>
      </c>
    </row>
    <row r="153" spans="1:4" ht="14.25" customHeight="1" x14ac:dyDescent="0.2">
      <c r="A153" s="336" t="s">
        <v>315</v>
      </c>
      <c r="B153" s="336" t="s">
        <v>316</v>
      </c>
      <c r="C153" s="337">
        <v>1</v>
      </c>
      <c r="D153" s="337">
        <v>1</v>
      </c>
    </row>
    <row r="154" spans="1:4" ht="14.25" x14ac:dyDescent="0.2">
      <c r="A154" s="568" t="s">
        <v>413</v>
      </c>
      <c r="B154" s="568"/>
      <c r="C154" s="568"/>
      <c r="D154" s="568"/>
    </row>
    <row r="155" spans="1:4" ht="15.75" x14ac:dyDescent="0.2">
      <c r="A155" s="336" t="s">
        <v>1154</v>
      </c>
      <c r="B155" s="336" t="s">
        <v>905</v>
      </c>
      <c r="C155" s="209"/>
      <c r="D155" s="337">
        <v>4.21</v>
      </c>
    </row>
    <row r="156" spans="1:4" ht="15.75" x14ac:dyDescent="0.2">
      <c r="A156" s="336" t="s">
        <v>2709</v>
      </c>
      <c r="B156" s="336" t="s">
        <v>2710</v>
      </c>
      <c r="C156" s="209"/>
      <c r="D156" s="337">
        <v>1.38</v>
      </c>
    </row>
    <row r="157" spans="1:4" ht="15.75" x14ac:dyDescent="0.2">
      <c r="A157" s="336" t="s">
        <v>1155</v>
      </c>
      <c r="B157" s="336" t="s">
        <v>188</v>
      </c>
      <c r="C157" s="209"/>
      <c r="D157" s="337">
        <v>1.69</v>
      </c>
    </row>
    <row r="158" spans="1:4" ht="15.75" x14ac:dyDescent="0.2">
      <c r="A158" s="336" t="s">
        <v>2711</v>
      </c>
      <c r="B158" s="336" t="s">
        <v>906</v>
      </c>
      <c r="C158" s="209"/>
      <c r="D158" s="337">
        <v>1.1000000000000001</v>
      </c>
    </row>
    <row r="159" spans="1:4" ht="15.75" x14ac:dyDescent="0.2">
      <c r="A159" s="336" t="s">
        <v>1156</v>
      </c>
      <c r="B159" s="336" t="s">
        <v>698</v>
      </c>
      <c r="C159" s="209"/>
      <c r="D159" s="337">
        <v>2.5</v>
      </c>
    </row>
    <row r="160" spans="1:4" ht="15.75" x14ac:dyDescent="0.2">
      <c r="A160" s="336" t="s">
        <v>2712</v>
      </c>
      <c r="B160" s="336" t="s">
        <v>1161</v>
      </c>
      <c r="C160" s="209"/>
      <c r="D160" s="337">
        <v>1.4</v>
      </c>
    </row>
    <row r="161" spans="1:4" ht="15.75" x14ac:dyDescent="0.2">
      <c r="A161" s="336" t="s">
        <v>1157</v>
      </c>
      <c r="B161" s="336" t="s">
        <v>907</v>
      </c>
      <c r="C161" s="209"/>
      <c r="D161" s="337">
        <v>2</v>
      </c>
    </row>
    <row r="162" spans="1:4" ht="15.75" x14ac:dyDescent="0.2">
      <c r="A162" s="336" t="s">
        <v>2713</v>
      </c>
      <c r="B162" s="336" t="s">
        <v>696</v>
      </c>
      <c r="C162" s="209"/>
      <c r="D162" s="337">
        <v>1.75</v>
      </c>
    </row>
    <row r="163" spans="1:4" ht="15.75" x14ac:dyDescent="0.2">
      <c r="A163" s="336" t="s">
        <v>2714</v>
      </c>
      <c r="B163" s="336" t="s">
        <v>1146</v>
      </c>
      <c r="C163" s="209"/>
      <c r="D163" s="337">
        <v>1.8</v>
      </c>
    </row>
    <row r="164" spans="1:4" ht="15.75" x14ac:dyDescent="0.2">
      <c r="A164" s="336" t="s">
        <v>2715</v>
      </c>
      <c r="B164" s="336" t="s">
        <v>821</v>
      </c>
      <c r="C164" s="209"/>
      <c r="D164" s="337">
        <v>1.55</v>
      </c>
    </row>
    <row r="165" spans="1:4" ht="19.5" customHeight="1" x14ac:dyDescent="0.2">
      <c r="A165" s="336" t="s">
        <v>1158</v>
      </c>
      <c r="B165" s="336" t="s">
        <v>697</v>
      </c>
      <c r="C165" s="209"/>
      <c r="D165" s="337">
        <v>1.75</v>
      </c>
    </row>
    <row r="166" spans="1:4" ht="15.75" x14ac:dyDescent="0.2">
      <c r="A166" s="336" t="s">
        <v>1159</v>
      </c>
      <c r="B166" s="336" t="s">
        <v>555</v>
      </c>
      <c r="C166" s="209"/>
      <c r="D166" s="337">
        <v>3.85</v>
      </c>
    </row>
    <row r="167" spans="1:4" ht="15.75" x14ac:dyDescent="0.2">
      <c r="A167" s="336" t="s">
        <v>2716</v>
      </c>
      <c r="B167" s="336" t="s">
        <v>554</v>
      </c>
      <c r="C167" s="209"/>
      <c r="D167" s="337">
        <v>2.7</v>
      </c>
    </row>
    <row r="168" spans="1:4" ht="15.75" x14ac:dyDescent="0.2">
      <c r="A168" s="336" t="s">
        <v>2717</v>
      </c>
      <c r="B168" s="336" t="s">
        <v>556</v>
      </c>
      <c r="C168" s="209"/>
      <c r="D168" s="337">
        <v>4</v>
      </c>
    </row>
    <row r="169" spans="1:4" ht="15.75" x14ac:dyDescent="0.2">
      <c r="A169" s="336" t="s">
        <v>2718</v>
      </c>
      <c r="B169" s="336" t="s">
        <v>237</v>
      </c>
      <c r="C169" s="209"/>
      <c r="D169" s="337">
        <v>4</v>
      </c>
    </row>
    <row r="170" spans="1:4" ht="15.75" x14ac:dyDescent="0.2">
      <c r="A170" s="336" t="s">
        <v>1160</v>
      </c>
      <c r="B170" s="336" t="s">
        <v>238</v>
      </c>
      <c r="C170" s="209"/>
      <c r="D170" s="337">
        <v>2.7</v>
      </c>
    </row>
    <row r="171" spans="1:4" ht="15.75" x14ac:dyDescent="0.2">
      <c r="A171" s="336" t="s">
        <v>2719</v>
      </c>
      <c r="B171" s="336" t="s">
        <v>239</v>
      </c>
      <c r="C171" s="209"/>
      <c r="D171" s="337">
        <v>2.5</v>
      </c>
    </row>
    <row r="172" spans="1:4" ht="15.75" x14ac:dyDescent="0.2">
      <c r="A172" s="336" t="s">
        <v>2720</v>
      </c>
      <c r="B172" s="336" t="s">
        <v>240</v>
      </c>
      <c r="C172" s="209"/>
      <c r="D172" s="337">
        <v>18</v>
      </c>
    </row>
    <row r="173" spans="1:4" ht="14.25" customHeight="1" x14ac:dyDescent="0.2">
      <c r="A173" s="336" t="s">
        <v>2721</v>
      </c>
      <c r="B173" s="336" t="s">
        <v>2722</v>
      </c>
      <c r="C173" s="209"/>
      <c r="D173" s="302">
        <v>1</v>
      </c>
    </row>
    <row r="174" spans="1:4" ht="14.25" x14ac:dyDescent="0.2">
      <c r="A174" s="568" t="s">
        <v>1162</v>
      </c>
      <c r="B174" s="568"/>
      <c r="C174" s="568"/>
      <c r="D174" s="568"/>
    </row>
    <row r="175" spans="1:4" ht="15.75" x14ac:dyDescent="0.2">
      <c r="A175" s="336" t="s">
        <v>2723</v>
      </c>
      <c r="B175" s="336" t="s">
        <v>2724</v>
      </c>
      <c r="C175" s="302"/>
      <c r="D175" s="337">
        <v>1.57</v>
      </c>
    </row>
    <row r="176" spans="1:4" ht="16.5" customHeight="1" x14ac:dyDescent="0.2">
      <c r="A176" s="336" t="s">
        <v>2725</v>
      </c>
      <c r="B176" s="336" t="s">
        <v>1163</v>
      </c>
      <c r="C176" s="337">
        <v>1.3</v>
      </c>
      <c r="D176" s="337">
        <v>1.57</v>
      </c>
    </row>
    <row r="177" spans="1:4" ht="15.75" x14ac:dyDescent="0.2">
      <c r="A177" s="336" t="s">
        <v>2726</v>
      </c>
      <c r="B177" s="336" t="s">
        <v>2727</v>
      </c>
      <c r="C177" s="337">
        <v>1.3</v>
      </c>
      <c r="D177" s="302"/>
    </row>
    <row r="178" spans="1:4" ht="15" x14ac:dyDescent="0.2">
      <c r="A178" s="336" t="s">
        <v>2728</v>
      </c>
      <c r="B178" s="336" t="s">
        <v>422</v>
      </c>
      <c r="C178" s="337">
        <v>1.3</v>
      </c>
      <c r="D178" s="337">
        <v>1.3</v>
      </c>
    </row>
    <row r="179" spans="1:4" ht="15" x14ac:dyDescent="0.2">
      <c r="A179" s="336" t="s">
        <v>1164</v>
      </c>
      <c r="B179" s="336" t="s">
        <v>2729</v>
      </c>
      <c r="C179" s="337">
        <v>0.3</v>
      </c>
      <c r="D179" s="337">
        <v>0.3</v>
      </c>
    </row>
    <row r="180" spans="1:4" ht="18" x14ac:dyDescent="0.2">
      <c r="A180" s="336" t="s">
        <v>1243</v>
      </c>
      <c r="B180" s="336" t="s">
        <v>2730</v>
      </c>
      <c r="C180" s="337">
        <v>0.7</v>
      </c>
      <c r="D180" s="337">
        <v>0.7</v>
      </c>
    </row>
    <row r="181" spans="1:4" ht="15" x14ac:dyDescent="0.2">
      <c r="A181" s="336" t="s">
        <v>1165</v>
      </c>
      <c r="B181" s="336" t="s">
        <v>2731</v>
      </c>
      <c r="C181" s="337">
        <v>0.87</v>
      </c>
      <c r="D181" s="337">
        <v>0.87</v>
      </c>
    </row>
    <row r="182" spans="1:4" ht="15" x14ac:dyDescent="0.2">
      <c r="A182" s="336" t="s">
        <v>3</v>
      </c>
      <c r="B182" s="336" t="s">
        <v>2732</v>
      </c>
      <c r="C182" s="337">
        <v>1</v>
      </c>
      <c r="D182" s="337">
        <v>1</v>
      </c>
    </row>
    <row r="183" spans="1:4" ht="14.25" x14ac:dyDescent="0.2">
      <c r="A183" s="303"/>
    </row>
    <row r="184" spans="1:4" ht="14.25" x14ac:dyDescent="0.2">
      <c r="A184" s="303" t="s">
        <v>1166</v>
      </c>
    </row>
    <row r="185" spans="1:4" ht="12.75" customHeight="1" x14ac:dyDescent="0.2">
      <c r="A185" s="304" t="s">
        <v>1167</v>
      </c>
      <c r="B185" s="305"/>
    </row>
    <row r="186" spans="1:4" ht="13.5" customHeight="1" x14ac:dyDescent="0.2">
      <c r="A186" s="304" t="s">
        <v>2733</v>
      </c>
      <c r="B186" s="306"/>
    </row>
    <row r="187" spans="1:4" ht="10.5" customHeight="1" x14ac:dyDescent="0.2">
      <c r="A187" s="304" t="s">
        <v>2734</v>
      </c>
      <c r="B187" s="305"/>
    </row>
    <row r="188" spans="1:4" ht="13.5" customHeight="1" x14ac:dyDescent="0.2">
      <c r="A188" s="304" t="s">
        <v>2735</v>
      </c>
      <c r="B188" s="305"/>
    </row>
    <row r="189" spans="1:4" ht="11.25" customHeight="1" x14ac:dyDescent="0.2">
      <c r="A189" s="304" t="s">
        <v>1168</v>
      </c>
      <c r="B189" s="305"/>
    </row>
    <row r="190" spans="1:4" ht="11.25" customHeight="1" x14ac:dyDescent="0.2">
      <c r="A190" s="304" t="s">
        <v>1169</v>
      </c>
      <c r="B190" s="305"/>
    </row>
    <row r="191" spans="1:4" ht="12.75" customHeight="1" x14ac:dyDescent="0.2">
      <c r="A191" s="304" t="s">
        <v>1170</v>
      </c>
      <c r="B191" s="307"/>
    </row>
    <row r="192" spans="1:4" ht="11.25" customHeight="1" x14ac:dyDescent="0.2">
      <c r="A192" s="304" t="s">
        <v>2736</v>
      </c>
      <c r="B192" s="305"/>
    </row>
    <row r="193" spans="1:4" ht="30" customHeight="1" x14ac:dyDescent="0.2">
      <c r="A193" s="304" t="s">
        <v>2737</v>
      </c>
      <c r="B193" s="305"/>
    </row>
    <row r="194" spans="1:4" ht="31.5" customHeight="1" x14ac:dyDescent="0.2">
      <c r="A194" s="569" t="s">
        <v>2738</v>
      </c>
      <c r="B194" s="569"/>
      <c r="C194" s="569"/>
      <c r="D194" s="569"/>
    </row>
    <row r="195" spans="1:4" ht="15" x14ac:dyDescent="0.2">
      <c r="A195" s="567" t="s">
        <v>2739</v>
      </c>
      <c r="B195" s="567"/>
    </row>
  </sheetData>
  <autoFilter ref="A68:E68"/>
  <mergeCells count="30">
    <mergeCell ref="A195:B195"/>
    <mergeCell ref="A78:A79"/>
    <mergeCell ref="C78:C79"/>
    <mergeCell ref="D78:D79"/>
    <mergeCell ref="A154:D154"/>
    <mergeCell ref="A174:D174"/>
    <mergeCell ref="A194:D194"/>
    <mergeCell ref="A73:A74"/>
    <mergeCell ref="C73:C74"/>
    <mergeCell ref="D73:D74"/>
    <mergeCell ref="A56:A57"/>
    <mergeCell ref="C56:C57"/>
    <mergeCell ref="D56:D57"/>
    <mergeCell ref="A69:A70"/>
    <mergeCell ref="C69:C70"/>
    <mergeCell ref="D69:D70"/>
    <mergeCell ref="A71:A72"/>
    <mergeCell ref="C71:C72"/>
    <mergeCell ref="D71:D72"/>
    <mergeCell ref="A52:A53"/>
    <mergeCell ref="C52:C53"/>
    <mergeCell ref="D52:D53"/>
    <mergeCell ref="A54:A55"/>
    <mergeCell ref="C54:C55"/>
    <mergeCell ref="D54:D55"/>
    <mergeCell ref="A3:A4"/>
    <mergeCell ref="B3:B4"/>
    <mergeCell ref="C3:D3"/>
    <mergeCell ref="C1:D1"/>
    <mergeCell ref="B2:C2"/>
  </mergeCells>
  <phoneticPr fontId="5" type="noConversion"/>
  <pageMargins left="0.59055118110236227" right="0.39370078740157483" top="0.59055118110236227" bottom="0.39370078740157483" header="0.51181102362204722" footer="0.51181102362204722"/>
  <pageSetup paperSize="9" scale="74" orientation="portrait" verticalDpi="0" r:id="rId1"/>
  <headerFooter alignWithMargins="0"/>
  <rowBreaks count="1" manualBreakCount="1">
    <brk id="178" max="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50"/>
  <sheetViews>
    <sheetView view="pageBreakPreview" zoomScale="130" zoomScaleNormal="100" zoomScaleSheetLayoutView="130" workbookViewId="0">
      <pane ySplit="4" topLeftCell="A5" activePane="bottomLeft" state="frozen"/>
      <selection activeCell="M33" sqref="M33"/>
      <selection pane="bottomLeft" activeCell="F48" sqref="F48"/>
    </sheetView>
  </sheetViews>
  <sheetFormatPr defaultRowHeight="12.75" x14ac:dyDescent="0.2"/>
  <cols>
    <col min="1" max="1" width="8" style="229" customWidth="1"/>
    <col min="2" max="2" width="28.7109375" style="226" customWidth="1"/>
    <col min="3" max="3" width="23" style="227" customWidth="1"/>
    <col min="4" max="4" width="29" style="27" customWidth="1"/>
    <col min="5" max="16384" width="9.140625" style="27"/>
  </cols>
  <sheetData>
    <row r="1" spans="1:4" ht="57" customHeight="1" x14ac:dyDescent="0.2">
      <c r="A1" s="220"/>
      <c r="B1" s="221"/>
      <c r="D1" s="278" t="s">
        <v>2582</v>
      </c>
    </row>
    <row r="2" spans="1:4" ht="31.5" customHeight="1" x14ac:dyDescent="0.2">
      <c r="A2" s="570" t="s">
        <v>1310</v>
      </c>
      <c r="B2" s="570"/>
      <c r="C2" s="570"/>
      <c r="D2" s="570"/>
    </row>
    <row r="3" spans="1:4" ht="37.5" customHeight="1" x14ac:dyDescent="0.2">
      <c r="A3" s="571" t="s">
        <v>549</v>
      </c>
      <c r="B3" s="572" t="s">
        <v>157</v>
      </c>
      <c r="C3" s="572" t="s">
        <v>1875</v>
      </c>
      <c r="D3" s="572"/>
    </row>
    <row r="4" spans="1:4" x14ac:dyDescent="0.2">
      <c r="A4" s="571"/>
      <c r="B4" s="572"/>
      <c r="C4" s="28" t="s">
        <v>363</v>
      </c>
      <c r="D4" s="28" t="s">
        <v>364</v>
      </c>
    </row>
    <row r="5" spans="1:4" x14ac:dyDescent="0.2">
      <c r="A5" s="228">
        <v>2</v>
      </c>
      <c r="B5" s="222" t="s">
        <v>552</v>
      </c>
      <c r="C5" s="223" t="s">
        <v>151</v>
      </c>
      <c r="D5" s="223" t="s">
        <v>151</v>
      </c>
    </row>
    <row r="6" spans="1:4" x14ac:dyDescent="0.2">
      <c r="A6" s="228">
        <v>3</v>
      </c>
      <c r="B6" s="222" t="s">
        <v>553</v>
      </c>
      <c r="C6" s="223" t="s">
        <v>369</v>
      </c>
      <c r="D6" s="223" t="s">
        <v>369</v>
      </c>
    </row>
    <row r="7" spans="1:4" x14ac:dyDescent="0.2">
      <c r="A7" s="228">
        <v>8</v>
      </c>
      <c r="B7" s="222" t="s">
        <v>397</v>
      </c>
      <c r="C7" s="224" t="s">
        <v>367</v>
      </c>
      <c r="D7" s="224" t="s">
        <v>366</v>
      </c>
    </row>
    <row r="8" spans="1:4" x14ac:dyDescent="0.2">
      <c r="A8" s="228">
        <v>9</v>
      </c>
      <c r="B8" s="222" t="s">
        <v>398</v>
      </c>
      <c r="C8" s="224" t="s">
        <v>367</v>
      </c>
      <c r="D8" s="224" t="s">
        <v>366</v>
      </c>
    </row>
    <row r="9" spans="1:4" x14ac:dyDescent="0.2">
      <c r="A9" s="228">
        <v>10</v>
      </c>
      <c r="B9" s="222" t="s">
        <v>550</v>
      </c>
      <c r="C9" s="223" t="s">
        <v>550</v>
      </c>
      <c r="D9" s="223" t="s">
        <v>550</v>
      </c>
    </row>
    <row r="10" spans="1:4" x14ac:dyDescent="0.2">
      <c r="A10" s="228">
        <v>11</v>
      </c>
      <c r="B10" s="222" t="s">
        <v>399</v>
      </c>
      <c r="C10" s="224" t="s">
        <v>367</v>
      </c>
      <c r="D10" s="225"/>
    </row>
    <row r="11" spans="1:4" x14ac:dyDescent="0.2">
      <c r="A11" s="228">
        <v>17</v>
      </c>
      <c r="B11" s="222" t="s">
        <v>400</v>
      </c>
      <c r="C11" s="224" t="s">
        <v>154</v>
      </c>
      <c r="D11" s="224" t="s">
        <v>154</v>
      </c>
    </row>
    <row r="12" spans="1:4" x14ac:dyDescent="0.2">
      <c r="A12" s="228">
        <v>18</v>
      </c>
      <c r="B12" s="222" t="s">
        <v>401</v>
      </c>
      <c r="C12" s="224"/>
      <c r="D12" s="224" t="s">
        <v>365</v>
      </c>
    </row>
    <row r="13" spans="1:4" x14ac:dyDescent="0.2">
      <c r="A13" s="228">
        <v>19</v>
      </c>
      <c r="B13" s="222" t="s">
        <v>402</v>
      </c>
      <c r="C13" s="224"/>
      <c r="D13" s="224" t="s">
        <v>493</v>
      </c>
    </row>
    <row r="14" spans="1:4" x14ac:dyDescent="0.2">
      <c r="A14" s="228">
        <v>20</v>
      </c>
      <c r="B14" s="222" t="s">
        <v>403</v>
      </c>
      <c r="C14" s="225"/>
      <c r="D14" s="224" t="s">
        <v>373</v>
      </c>
    </row>
    <row r="15" spans="1:4" x14ac:dyDescent="0.2">
      <c r="A15" s="228">
        <v>21</v>
      </c>
      <c r="B15" s="222" t="s">
        <v>404</v>
      </c>
      <c r="C15" s="225"/>
      <c r="D15" s="224" t="s">
        <v>372</v>
      </c>
    </row>
    <row r="16" spans="1:4" x14ac:dyDescent="0.2">
      <c r="A16" s="228">
        <v>22</v>
      </c>
      <c r="B16" s="222" t="s">
        <v>405</v>
      </c>
      <c r="C16" s="225"/>
      <c r="D16" s="224" t="s">
        <v>368</v>
      </c>
    </row>
    <row r="17" spans="1:4" x14ac:dyDescent="0.2">
      <c r="A17" s="228">
        <v>24</v>
      </c>
      <c r="B17" s="222" t="s">
        <v>406</v>
      </c>
      <c r="C17" s="224" t="s">
        <v>371</v>
      </c>
      <c r="D17" s="224" t="s">
        <v>371</v>
      </c>
    </row>
    <row r="18" spans="1:4" x14ac:dyDescent="0.2">
      <c r="A18" s="228">
        <v>25</v>
      </c>
      <c r="B18" s="222" t="s">
        <v>407</v>
      </c>
      <c r="C18" s="223" t="s">
        <v>365</v>
      </c>
      <c r="D18" s="215" t="s">
        <v>365</v>
      </c>
    </row>
    <row r="19" spans="1:4" x14ac:dyDescent="0.2">
      <c r="A19" s="228">
        <v>28</v>
      </c>
      <c r="B19" s="222" t="s">
        <v>408</v>
      </c>
      <c r="C19" s="223" t="s">
        <v>372</v>
      </c>
      <c r="D19" s="215" t="s">
        <v>372</v>
      </c>
    </row>
    <row r="20" spans="1:4" x14ac:dyDescent="0.2">
      <c r="A20" s="228">
        <v>35</v>
      </c>
      <c r="B20" s="222" t="s">
        <v>370</v>
      </c>
      <c r="C20" s="223" t="s">
        <v>370</v>
      </c>
      <c r="D20" s="215" t="s">
        <v>370</v>
      </c>
    </row>
    <row r="21" spans="1:4" x14ac:dyDescent="0.2">
      <c r="A21" s="228">
        <v>36</v>
      </c>
      <c r="B21" s="222" t="s">
        <v>409</v>
      </c>
      <c r="C21" s="223" t="s">
        <v>372</v>
      </c>
      <c r="D21" s="215" t="s">
        <v>372</v>
      </c>
    </row>
    <row r="22" spans="1:4" x14ac:dyDescent="0.2">
      <c r="A22" s="228">
        <v>37</v>
      </c>
      <c r="B22" s="222" t="s">
        <v>410</v>
      </c>
      <c r="C22" s="223"/>
      <c r="D22" s="215" t="s">
        <v>366</v>
      </c>
    </row>
    <row r="23" spans="1:4" x14ac:dyDescent="0.2">
      <c r="A23" s="228">
        <v>38</v>
      </c>
      <c r="B23" s="222" t="s">
        <v>411</v>
      </c>
      <c r="C23" s="223" t="s">
        <v>367</v>
      </c>
      <c r="D23" s="215" t="s">
        <v>366</v>
      </c>
    </row>
    <row r="24" spans="1:4" ht="25.5" x14ac:dyDescent="0.2">
      <c r="A24" s="228">
        <v>39</v>
      </c>
      <c r="B24" s="222" t="s">
        <v>412</v>
      </c>
      <c r="C24" s="223" t="s">
        <v>367</v>
      </c>
      <c r="D24" s="215" t="s">
        <v>366</v>
      </c>
    </row>
    <row r="25" spans="1:4" x14ac:dyDescent="0.2">
      <c r="A25" s="228">
        <v>41</v>
      </c>
      <c r="B25" s="222" t="s">
        <v>493</v>
      </c>
      <c r="C25" s="223" t="s">
        <v>493</v>
      </c>
      <c r="D25" s="215" t="s">
        <v>493</v>
      </c>
    </row>
    <row r="26" spans="1:4" x14ac:dyDescent="0.2">
      <c r="A26" s="228">
        <v>43</v>
      </c>
      <c r="B26" s="222" t="s">
        <v>413</v>
      </c>
      <c r="C26" s="223"/>
      <c r="D26" s="215" t="s">
        <v>158</v>
      </c>
    </row>
    <row r="27" spans="1:4" x14ac:dyDescent="0.2">
      <c r="A27" s="228">
        <v>45</v>
      </c>
      <c r="B27" s="222" t="s">
        <v>683</v>
      </c>
      <c r="C27" s="223" t="s">
        <v>152</v>
      </c>
      <c r="D27" s="215" t="s">
        <v>152</v>
      </c>
    </row>
    <row r="28" spans="1:4" x14ac:dyDescent="0.2">
      <c r="A28" s="228">
        <v>46</v>
      </c>
      <c r="B28" s="222" t="s">
        <v>153</v>
      </c>
      <c r="C28" s="223" t="s">
        <v>153</v>
      </c>
      <c r="D28" s="215" t="s">
        <v>153</v>
      </c>
    </row>
    <row r="29" spans="1:4" x14ac:dyDescent="0.2">
      <c r="A29" s="228">
        <v>49</v>
      </c>
      <c r="B29" s="222" t="s">
        <v>366</v>
      </c>
      <c r="C29" s="223"/>
      <c r="D29" s="215" t="s">
        <v>366</v>
      </c>
    </row>
    <row r="30" spans="1:4" x14ac:dyDescent="0.2">
      <c r="A30" s="228">
        <v>55</v>
      </c>
      <c r="B30" s="222" t="s">
        <v>414</v>
      </c>
      <c r="C30" s="223" t="s">
        <v>367</v>
      </c>
      <c r="D30" s="215" t="s">
        <v>366</v>
      </c>
    </row>
    <row r="31" spans="1:4" x14ac:dyDescent="0.2">
      <c r="A31" s="228">
        <v>57</v>
      </c>
      <c r="B31" s="222" t="s">
        <v>633</v>
      </c>
      <c r="C31" s="224" t="s">
        <v>493</v>
      </c>
      <c r="D31" s="224" t="s">
        <v>493</v>
      </c>
    </row>
    <row r="32" spans="1:4" x14ac:dyDescent="0.2">
      <c r="A32" s="228">
        <v>59</v>
      </c>
      <c r="B32" s="222" t="s">
        <v>415</v>
      </c>
      <c r="C32" s="215" t="s">
        <v>365</v>
      </c>
      <c r="D32" s="215" t="s">
        <v>365</v>
      </c>
    </row>
    <row r="33" spans="1:4" x14ac:dyDescent="0.2">
      <c r="A33" s="228">
        <v>65</v>
      </c>
      <c r="B33" s="222" t="s">
        <v>416</v>
      </c>
      <c r="C33" s="223" t="s">
        <v>372</v>
      </c>
      <c r="D33" s="215" t="s">
        <v>372</v>
      </c>
    </row>
    <row r="34" spans="1:4" x14ac:dyDescent="0.2">
      <c r="A34" s="228">
        <v>68</v>
      </c>
      <c r="B34" s="222" t="s">
        <v>2740</v>
      </c>
      <c r="C34" s="223"/>
      <c r="D34" s="215" t="s">
        <v>158</v>
      </c>
    </row>
    <row r="35" spans="1:4" x14ac:dyDescent="0.2">
      <c r="A35" s="228">
        <v>69</v>
      </c>
      <c r="B35" s="222" t="s">
        <v>634</v>
      </c>
      <c r="C35" s="223" t="s">
        <v>158</v>
      </c>
      <c r="D35" s="215" t="s">
        <v>158</v>
      </c>
    </row>
    <row r="36" spans="1:4" x14ac:dyDescent="0.2">
      <c r="A36" s="228">
        <v>70</v>
      </c>
      <c r="B36" s="222" t="s">
        <v>1185</v>
      </c>
      <c r="C36" s="223"/>
      <c r="D36" s="215" t="s">
        <v>158</v>
      </c>
    </row>
    <row r="37" spans="1:4" x14ac:dyDescent="0.2">
      <c r="A37" s="228">
        <v>71</v>
      </c>
      <c r="B37" s="222" t="s">
        <v>541</v>
      </c>
      <c r="C37" s="223" t="s">
        <v>158</v>
      </c>
      <c r="D37" s="215" t="s">
        <v>158</v>
      </c>
    </row>
    <row r="38" spans="1:4" x14ac:dyDescent="0.2">
      <c r="A38" s="228">
        <v>72</v>
      </c>
      <c r="B38" s="222" t="s">
        <v>542</v>
      </c>
      <c r="C38" s="223" t="s">
        <v>158</v>
      </c>
      <c r="D38" s="215" t="s">
        <v>158</v>
      </c>
    </row>
    <row r="39" spans="1:4" x14ac:dyDescent="0.2">
      <c r="A39" s="228">
        <v>75</v>
      </c>
      <c r="B39" s="222" t="s">
        <v>543</v>
      </c>
      <c r="C39" s="223" t="s">
        <v>152</v>
      </c>
      <c r="D39" s="215" t="s">
        <v>152</v>
      </c>
    </row>
    <row r="40" spans="1:4" x14ac:dyDescent="0.2">
      <c r="A40" s="228">
        <v>76</v>
      </c>
      <c r="B40" s="222" t="s">
        <v>544</v>
      </c>
      <c r="C40" s="223" t="s">
        <v>367</v>
      </c>
      <c r="D40" s="215"/>
    </row>
    <row r="41" spans="1:4" x14ac:dyDescent="0.2">
      <c r="A41" s="228">
        <v>77</v>
      </c>
      <c r="B41" s="222" t="s">
        <v>635</v>
      </c>
      <c r="C41" s="223" t="s">
        <v>367</v>
      </c>
      <c r="D41" s="215" t="s">
        <v>366</v>
      </c>
    </row>
    <row r="42" spans="1:4" x14ac:dyDescent="0.2">
      <c r="A42" s="228">
        <v>78</v>
      </c>
      <c r="B42" s="222" t="s">
        <v>545</v>
      </c>
      <c r="C42" s="223" t="s">
        <v>372</v>
      </c>
      <c r="D42" s="215" t="s">
        <v>372</v>
      </c>
    </row>
    <row r="43" spans="1:4" x14ac:dyDescent="0.2">
      <c r="A43" s="228">
        <v>79</v>
      </c>
      <c r="B43" s="222" t="s">
        <v>546</v>
      </c>
      <c r="C43" s="223" t="s">
        <v>551</v>
      </c>
      <c r="D43" s="215" t="s">
        <v>551</v>
      </c>
    </row>
    <row r="44" spans="1:4" x14ac:dyDescent="0.2">
      <c r="A44" s="228">
        <v>84</v>
      </c>
      <c r="B44" s="222" t="s">
        <v>373</v>
      </c>
      <c r="C44" s="223" t="s">
        <v>373</v>
      </c>
      <c r="D44" s="215" t="s">
        <v>373</v>
      </c>
    </row>
    <row r="45" spans="1:4" x14ac:dyDescent="0.2">
      <c r="A45" s="228">
        <v>90</v>
      </c>
      <c r="B45" s="222" t="s">
        <v>547</v>
      </c>
      <c r="C45" s="223" t="s">
        <v>372</v>
      </c>
      <c r="D45" s="215" t="s">
        <v>372</v>
      </c>
    </row>
    <row r="46" spans="1:4" x14ac:dyDescent="0.2">
      <c r="A46" s="228">
        <v>91</v>
      </c>
      <c r="B46" s="222" t="s">
        <v>548</v>
      </c>
      <c r="C46" s="223" t="s">
        <v>372</v>
      </c>
      <c r="D46" s="215" t="s">
        <v>372</v>
      </c>
    </row>
    <row r="47" spans="1:4" x14ac:dyDescent="0.2">
      <c r="A47" s="228">
        <v>92</v>
      </c>
      <c r="B47" s="222" t="s">
        <v>368</v>
      </c>
      <c r="C47" s="223" t="s">
        <v>368</v>
      </c>
      <c r="D47" s="215" t="s">
        <v>368</v>
      </c>
    </row>
    <row r="48" spans="1:4" ht="25.5" x14ac:dyDescent="0.2">
      <c r="A48" s="228">
        <v>208</v>
      </c>
      <c r="B48" s="222" t="s">
        <v>2741</v>
      </c>
      <c r="C48" s="223" t="s">
        <v>158</v>
      </c>
      <c r="D48" s="215" t="s">
        <v>158</v>
      </c>
    </row>
    <row r="49" spans="1:4" x14ac:dyDescent="0.2">
      <c r="A49" s="228">
        <v>209</v>
      </c>
      <c r="B49" s="222" t="s">
        <v>1185</v>
      </c>
      <c r="C49" s="223"/>
      <c r="D49" s="215" t="s">
        <v>158</v>
      </c>
    </row>
    <row r="50" spans="1:4" x14ac:dyDescent="0.2">
      <c r="C50" s="27"/>
    </row>
  </sheetData>
  <customSheetViews>
    <customSheetView guid="{A751BF42-68F4-4BC0-A7EA-44F046D619A6}" scale="75" showPageBreaks="1" view="pageBreakPreview" showRuler="0" topLeftCell="A25">
      <selection activeCell="D74" sqref="A1:D74"/>
      <pageMargins left="0.59055118110236227" right="0.39370078740157483" top="0.39370078740157483" bottom="0.39370078740157483" header="0.51181102362204722" footer="0.51181102362204722"/>
      <pageSetup paperSize="9" orientation="portrait" verticalDpi="0" r:id="rId1"/>
      <headerFooter alignWithMargins="0"/>
    </customSheetView>
  </customSheetViews>
  <mergeCells count="4">
    <mergeCell ref="A2:D2"/>
    <mergeCell ref="A3:A4"/>
    <mergeCell ref="B3:B4"/>
    <mergeCell ref="C3:D3"/>
  </mergeCells>
  <phoneticPr fontId="5" type="noConversion"/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71"/>
  <sheetViews>
    <sheetView view="pageBreakPreview" zoomScale="89" zoomScaleNormal="100" zoomScaleSheetLayoutView="89" workbookViewId="0">
      <pane ySplit="3" topLeftCell="A4" activePane="bottomLeft" state="frozen"/>
      <selection pane="bottomLeft" activeCell="A163" sqref="A163:XFD163"/>
    </sheetView>
  </sheetViews>
  <sheetFormatPr defaultColWidth="8.85546875" defaultRowHeight="12.75" x14ac:dyDescent="0.2"/>
  <cols>
    <col min="1" max="1" width="8.42578125" style="214" customWidth="1"/>
    <col min="2" max="2" width="6.7109375" style="214" customWidth="1"/>
    <col min="3" max="3" width="6.42578125" style="214" customWidth="1"/>
    <col min="4" max="4" width="58" style="214" customWidth="1"/>
    <col min="5" max="5" width="16.28515625" style="214" customWidth="1"/>
    <col min="6" max="6" width="13.85546875" style="214" customWidth="1"/>
    <col min="7" max="16384" width="8.85546875" style="214"/>
  </cols>
  <sheetData>
    <row r="1" spans="1:6" ht="48.75" customHeight="1" x14ac:dyDescent="0.2">
      <c r="D1" s="230"/>
      <c r="E1" s="546" t="s">
        <v>2581</v>
      </c>
      <c r="F1" s="546"/>
    </row>
    <row r="2" spans="1:6" ht="56.25" customHeight="1" x14ac:dyDescent="0.2">
      <c r="A2"/>
      <c r="B2"/>
      <c r="C2" s="591" t="s">
        <v>2811</v>
      </c>
      <c r="D2" s="591"/>
      <c r="E2" s="591"/>
      <c r="F2" s="591"/>
    </row>
    <row r="3" spans="1:6" ht="25.5" x14ac:dyDescent="0.2">
      <c r="A3" s="548" t="s">
        <v>1886</v>
      </c>
      <c r="B3" s="548"/>
      <c r="C3" s="548"/>
      <c r="D3" s="40" t="s">
        <v>1887</v>
      </c>
      <c r="E3" s="40" t="s">
        <v>363</v>
      </c>
      <c r="F3" s="40" t="s">
        <v>364</v>
      </c>
    </row>
    <row r="4" spans="1:6" ht="26.25" customHeight="1" x14ac:dyDescent="0.2">
      <c r="A4" s="592" t="s">
        <v>2817</v>
      </c>
      <c r="B4" s="592"/>
      <c r="C4" s="592"/>
      <c r="D4" s="592"/>
      <c r="E4" s="592"/>
      <c r="F4" s="593"/>
    </row>
    <row r="5" spans="1:6" x14ac:dyDescent="0.2">
      <c r="A5" s="575">
        <v>1</v>
      </c>
      <c r="B5" s="575"/>
      <c r="C5" s="575"/>
      <c r="D5" s="232" t="s">
        <v>365</v>
      </c>
      <c r="E5" s="233">
        <v>1260.92</v>
      </c>
      <c r="F5" s="233">
        <v>1260.92</v>
      </c>
    </row>
    <row r="6" spans="1:6" x14ac:dyDescent="0.2">
      <c r="A6" s="575" t="s">
        <v>886</v>
      </c>
      <c r="B6" s="575"/>
      <c r="C6" s="575"/>
      <c r="D6" s="232" t="s">
        <v>366</v>
      </c>
      <c r="E6" s="233">
        <v>0</v>
      </c>
      <c r="F6" s="233">
        <v>1789.29</v>
      </c>
    </row>
    <row r="7" spans="1:6" x14ac:dyDescent="0.2">
      <c r="A7" s="575">
        <v>1</v>
      </c>
      <c r="B7" s="575"/>
      <c r="C7" s="575"/>
      <c r="D7" s="232" t="s">
        <v>367</v>
      </c>
      <c r="E7" s="233">
        <v>1107.3699999999999</v>
      </c>
      <c r="F7" s="233">
        <v>0</v>
      </c>
    </row>
    <row r="8" spans="1:6" x14ac:dyDescent="0.2">
      <c r="A8" s="575" t="s">
        <v>886</v>
      </c>
      <c r="B8" s="575"/>
      <c r="C8" s="575"/>
      <c r="D8" s="232" t="s">
        <v>368</v>
      </c>
      <c r="E8" s="233">
        <v>1952.74</v>
      </c>
      <c r="F8" s="233">
        <v>1952.74</v>
      </c>
    </row>
    <row r="9" spans="1:6" x14ac:dyDescent="0.2">
      <c r="A9" s="575">
        <v>1</v>
      </c>
      <c r="B9" s="575"/>
      <c r="C9" s="575"/>
      <c r="D9" s="232" t="s">
        <v>369</v>
      </c>
      <c r="E9" s="233">
        <v>2322.77</v>
      </c>
      <c r="F9" s="233">
        <v>2322.77</v>
      </c>
    </row>
    <row r="10" spans="1:6" x14ac:dyDescent="0.2">
      <c r="A10" s="575" t="s">
        <v>886</v>
      </c>
      <c r="B10" s="575"/>
      <c r="C10" s="575"/>
      <c r="D10" s="232" t="s">
        <v>370</v>
      </c>
      <c r="E10" s="233">
        <v>1360.65</v>
      </c>
      <c r="F10" s="233">
        <v>1360.65</v>
      </c>
    </row>
    <row r="11" spans="1:6" x14ac:dyDescent="0.2">
      <c r="A11" s="575">
        <v>1</v>
      </c>
      <c r="B11" s="575"/>
      <c r="C11" s="575"/>
      <c r="D11" s="232" t="s">
        <v>371</v>
      </c>
      <c r="E11" s="233">
        <v>1721.88</v>
      </c>
      <c r="F11" s="233">
        <v>1721.88</v>
      </c>
    </row>
    <row r="12" spans="1:6" x14ac:dyDescent="0.2">
      <c r="A12" s="575" t="s">
        <v>886</v>
      </c>
      <c r="B12" s="575"/>
      <c r="C12" s="575"/>
      <c r="D12" s="232" t="s">
        <v>372</v>
      </c>
      <c r="E12" s="233">
        <v>1264.02</v>
      </c>
      <c r="F12" s="233">
        <v>1264.02</v>
      </c>
    </row>
    <row r="13" spans="1:6" x14ac:dyDescent="0.2">
      <c r="A13" s="575">
        <v>1</v>
      </c>
      <c r="B13" s="575"/>
      <c r="C13" s="575"/>
      <c r="D13" s="234" t="s">
        <v>493</v>
      </c>
      <c r="E13" s="233">
        <v>1516.82</v>
      </c>
      <c r="F13" s="233">
        <v>1516.82</v>
      </c>
    </row>
    <row r="14" spans="1:6" x14ac:dyDescent="0.2">
      <c r="A14" s="575" t="s">
        <v>886</v>
      </c>
      <c r="B14" s="575"/>
      <c r="C14" s="575"/>
      <c r="D14" s="234" t="s">
        <v>1888</v>
      </c>
      <c r="E14" s="233">
        <v>1264.02</v>
      </c>
      <c r="F14" s="233">
        <v>1264.02</v>
      </c>
    </row>
    <row r="15" spans="1:6" x14ac:dyDescent="0.2">
      <c r="A15" s="575">
        <v>1</v>
      </c>
      <c r="B15" s="575"/>
      <c r="C15" s="575"/>
      <c r="D15" s="232" t="s">
        <v>373</v>
      </c>
      <c r="E15" s="233">
        <v>852.35</v>
      </c>
      <c r="F15" s="233">
        <v>852.35</v>
      </c>
    </row>
    <row r="16" spans="1:6" x14ac:dyDescent="0.2">
      <c r="A16" s="575" t="s">
        <v>886</v>
      </c>
      <c r="B16" s="575"/>
      <c r="C16" s="575"/>
      <c r="D16" s="232" t="s">
        <v>151</v>
      </c>
      <c r="E16" s="233">
        <v>1656.27</v>
      </c>
      <c r="F16" s="233">
        <v>1656.27</v>
      </c>
    </row>
    <row r="17" spans="1:6" x14ac:dyDescent="0.2">
      <c r="A17" s="575">
        <v>1</v>
      </c>
      <c r="B17" s="575"/>
      <c r="C17" s="575"/>
      <c r="D17" s="232" t="s">
        <v>152</v>
      </c>
      <c r="E17" s="233">
        <v>820.9</v>
      </c>
      <c r="F17" s="233">
        <v>820.9</v>
      </c>
    </row>
    <row r="18" spans="1:6" x14ac:dyDescent="0.2">
      <c r="A18" s="575" t="s">
        <v>886</v>
      </c>
      <c r="B18" s="575"/>
      <c r="C18" s="575"/>
      <c r="D18" s="232" t="s">
        <v>153</v>
      </c>
      <c r="E18" s="233">
        <v>534.80999999999995</v>
      </c>
      <c r="F18" s="233">
        <v>534.80999999999995</v>
      </c>
    </row>
    <row r="19" spans="1:6" x14ac:dyDescent="0.2">
      <c r="A19" s="575">
        <v>1</v>
      </c>
      <c r="B19" s="575"/>
      <c r="C19" s="575"/>
      <c r="D19" s="232" t="s">
        <v>154</v>
      </c>
      <c r="E19" s="233">
        <v>815.35</v>
      </c>
      <c r="F19" s="233">
        <v>815.35</v>
      </c>
    </row>
    <row r="20" spans="1:6" x14ac:dyDescent="0.2">
      <c r="A20" s="575" t="s">
        <v>886</v>
      </c>
      <c r="B20" s="575"/>
      <c r="C20" s="575"/>
      <c r="D20" s="235" t="s">
        <v>550</v>
      </c>
      <c r="E20" s="236">
        <v>2062.44</v>
      </c>
      <c r="F20" s="236">
        <v>2062.44</v>
      </c>
    </row>
    <row r="21" spans="1:6" ht="29.25" customHeight="1" x14ac:dyDescent="0.2">
      <c r="A21" s="580" t="s">
        <v>1889</v>
      </c>
      <c r="B21" s="580"/>
      <c r="C21" s="580"/>
      <c r="D21" s="580"/>
      <c r="E21" s="580"/>
      <c r="F21" s="581"/>
    </row>
    <row r="22" spans="1:6" ht="25.5" x14ac:dyDescent="0.2">
      <c r="A22" s="575" t="s">
        <v>197</v>
      </c>
      <c r="B22" s="575"/>
      <c r="C22" s="575"/>
      <c r="D22" s="342" t="s">
        <v>2823</v>
      </c>
      <c r="E22" s="237">
        <v>593.82000000000005</v>
      </c>
      <c r="F22" s="237">
        <v>593.82000000000005</v>
      </c>
    </row>
    <row r="23" spans="1:6" ht="25.5" x14ac:dyDescent="0.2">
      <c r="A23" s="575" t="s">
        <v>1890</v>
      </c>
      <c r="B23" s="575"/>
      <c r="C23" s="575"/>
      <c r="D23" s="234" t="s">
        <v>1891</v>
      </c>
      <c r="E23" s="237">
        <v>7650.19</v>
      </c>
      <c r="F23" s="237">
        <v>7650.19</v>
      </c>
    </row>
    <row r="24" spans="1:6" ht="25.5" x14ac:dyDescent="0.2">
      <c r="A24" s="575" t="s">
        <v>1892</v>
      </c>
      <c r="B24" s="575"/>
      <c r="C24" s="575"/>
      <c r="D24" s="234" t="s">
        <v>1893</v>
      </c>
      <c r="E24" s="237">
        <v>5752.47</v>
      </c>
      <c r="F24" s="237">
        <v>5752.47</v>
      </c>
    </row>
    <row r="25" spans="1:6" x14ac:dyDescent="0.2">
      <c r="A25" s="575" t="s">
        <v>1894</v>
      </c>
      <c r="B25" s="575"/>
      <c r="C25" s="575"/>
      <c r="D25" s="238" t="s">
        <v>1895</v>
      </c>
      <c r="E25" s="237">
        <v>675.86</v>
      </c>
      <c r="F25" s="237">
        <v>675.86</v>
      </c>
    </row>
    <row r="26" spans="1:6" ht="25.5" x14ac:dyDescent="0.2">
      <c r="A26" s="575" t="s">
        <v>1896</v>
      </c>
      <c r="B26" s="575"/>
      <c r="C26" s="575"/>
      <c r="D26" s="239" t="s">
        <v>1897</v>
      </c>
      <c r="E26" s="237">
        <v>15645</v>
      </c>
      <c r="F26" s="237">
        <v>15645</v>
      </c>
    </row>
    <row r="27" spans="1:6" x14ac:dyDescent="0.2">
      <c r="A27" s="575" t="s">
        <v>1898</v>
      </c>
      <c r="B27" s="575"/>
      <c r="C27" s="575"/>
      <c r="D27" s="239" t="s">
        <v>1899</v>
      </c>
      <c r="E27" s="237">
        <v>5019.95</v>
      </c>
      <c r="F27" s="237"/>
    </row>
    <row r="28" spans="1:6" x14ac:dyDescent="0.2">
      <c r="A28" s="575" t="s">
        <v>1900</v>
      </c>
      <c r="B28" s="575"/>
      <c r="C28" s="575"/>
      <c r="D28" s="239" t="s">
        <v>1901</v>
      </c>
      <c r="E28" s="237">
        <v>3608.72</v>
      </c>
      <c r="F28" s="237"/>
    </row>
    <row r="29" spans="1:6" ht="25.5" x14ac:dyDescent="0.2">
      <c r="A29" s="575" t="s">
        <v>1902</v>
      </c>
      <c r="B29" s="575"/>
      <c r="C29" s="575"/>
      <c r="D29" s="239" t="s">
        <v>1903</v>
      </c>
      <c r="E29" s="237"/>
      <c r="F29" s="237">
        <v>1224.71</v>
      </c>
    </row>
    <row r="30" spans="1:6" ht="25.5" x14ac:dyDescent="0.2">
      <c r="A30" s="579" t="s">
        <v>1904</v>
      </c>
      <c r="B30" s="579"/>
      <c r="C30" s="579"/>
      <c r="D30" s="245" t="s">
        <v>2373</v>
      </c>
      <c r="E30" s="261"/>
      <c r="F30" s="246">
        <v>1480.61</v>
      </c>
    </row>
    <row r="31" spans="1:6" ht="25.5" x14ac:dyDescent="0.2">
      <c r="A31" s="579" t="s">
        <v>1905</v>
      </c>
      <c r="B31" s="579"/>
      <c r="C31" s="579"/>
      <c r="D31" s="245" t="s">
        <v>2374</v>
      </c>
      <c r="E31" s="261"/>
      <c r="F31" s="246">
        <v>2386.42</v>
      </c>
    </row>
    <row r="32" spans="1:6" ht="26.25" customHeight="1" x14ac:dyDescent="0.2">
      <c r="A32" s="579" t="s">
        <v>2834</v>
      </c>
      <c r="B32" s="579"/>
      <c r="C32" s="579"/>
      <c r="D32" s="245" t="s">
        <v>2835</v>
      </c>
      <c r="E32" s="261">
        <v>794</v>
      </c>
      <c r="F32" s="246"/>
    </row>
    <row r="33" spans="1:6" ht="57.75" customHeight="1" x14ac:dyDescent="0.2">
      <c r="A33" s="589" t="s">
        <v>2824</v>
      </c>
      <c r="B33" s="589"/>
      <c r="C33" s="589"/>
      <c r="D33" s="589"/>
      <c r="E33" s="589"/>
      <c r="F33" s="590"/>
    </row>
    <row r="34" spans="1:6" x14ac:dyDescent="0.2">
      <c r="A34" s="579" t="s">
        <v>189</v>
      </c>
      <c r="B34" s="579"/>
      <c r="C34" s="579"/>
      <c r="D34" s="241" t="s">
        <v>365</v>
      </c>
      <c r="E34" s="242">
        <v>900.66</v>
      </c>
      <c r="F34" s="242">
        <v>900.66</v>
      </c>
    </row>
    <row r="35" spans="1:6" x14ac:dyDescent="0.2">
      <c r="A35" s="579" t="s">
        <v>189</v>
      </c>
      <c r="B35" s="579"/>
      <c r="C35" s="579"/>
      <c r="D35" s="241" t="s">
        <v>366</v>
      </c>
      <c r="E35" s="242">
        <v>0</v>
      </c>
      <c r="F35" s="242">
        <v>1192.8599999999999</v>
      </c>
    </row>
    <row r="36" spans="1:6" x14ac:dyDescent="0.2">
      <c r="A36" s="579" t="s">
        <v>189</v>
      </c>
      <c r="B36" s="579"/>
      <c r="C36" s="579"/>
      <c r="D36" s="241" t="s">
        <v>367</v>
      </c>
      <c r="E36" s="242">
        <v>790.98</v>
      </c>
      <c r="F36" s="242">
        <v>0</v>
      </c>
    </row>
    <row r="37" spans="1:6" x14ac:dyDescent="0.2">
      <c r="A37" s="579" t="s">
        <v>189</v>
      </c>
      <c r="B37" s="579"/>
      <c r="C37" s="579"/>
      <c r="D37" s="241" t="s">
        <v>368</v>
      </c>
      <c r="E37" s="242">
        <v>1627.28</v>
      </c>
      <c r="F37" s="242">
        <v>1627.28</v>
      </c>
    </row>
    <row r="38" spans="1:6" x14ac:dyDescent="0.2">
      <c r="A38" s="579" t="s">
        <v>189</v>
      </c>
      <c r="B38" s="579"/>
      <c r="C38" s="579"/>
      <c r="D38" s="241" t="s">
        <v>369</v>
      </c>
      <c r="E38" s="242">
        <v>1498.56</v>
      </c>
      <c r="F38" s="242">
        <v>1498.56</v>
      </c>
    </row>
    <row r="39" spans="1:6" x14ac:dyDescent="0.2">
      <c r="A39" s="579" t="s">
        <v>189</v>
      </c>
      <c r="B39" s="579"/>
      <c r="C39" s="579"/>
      <c r="D39" s="241" t="s">
        <v>370</v>
      </c>
      <c r="E39" s="242">
        <v>938.38</v>
      </c>
      <c r="F39" s="242">
        <v>938.38</v>
      </c>
    </row>
    <row r="40" spans="1:6" x14ac:dyDescent="0.2">
      <c r="A40" s="579" t="s">
        <v>189</v>
      </c>
      <c r="B40" s="579"/>
      <c r="C40" s="579"/>
      <c r="D40" s="241" t="s">
        <v>371</v>
      </c>
      <c r="E40" s="242">
        <v>1187.5</v>
      </c>
      <c r="F40" s="242">
        <v>1187.5</v>
      </c>
    </row>
    <row r="41" spans="1:6" x14ac:dyDescent="0.2">
      <c r="A41" s="579" t="s">
        <v>189</v>
      </c>
      <c r="B41" s="579"/>
      <c r="C41" s="579"/>
      <c r="D41" s="241" t="s">
        <v>372</v>
      </c>
      <c r="E41" s="242">
        <v>842.68</v>
      </c>
      <c r="F41" s="242">
        <v>842.68</v>
      </c>
    </row>
    <row r="42" spans="1:6" x14ac:dyDescent="0.2">
      <c r="A42" s="579" t="s">
        <v>189</v>
      </c>
      <c r="B42" s="579"/>
      <c r="C42" s="579"/>
      <c r="D42" s="241" t="s">
        <v>493</v>
      </c>
      <c r="E42" s="242">
        <v>842.68</v>
      </c>
      <c r="F42" s="242">
        <v>842.68</v>
      </c>
    </row>
    <row r="43" spans="1:6" x14ac:dyDescent="0.2">
      <c r="A43" s="579" t="s">
        <v>189</v>
      </c>
      <c r="B43" s="579"/>
      <c r="C43" s="579"/>
      <c r="D43" s="241" t="s">
        <v>1888</v>
      </c>
      <c r="E43" s="242">
        <v>842.68</v>
      </c>
      <c r="F43" s="242">
        <v>842.68</v>
      </c>
    </row>
    <row r="44" spans="1:6" x14ac:dyDescent="0.2">
      <c r="A44" s="579" t="s">
        <v>189</v>
      </c>
      <c r="B44" s="579"/>
      <c r="C44" s="579"/>
      <c r="D44" s="241" t="s">
        <v>373</v>
      </c>
      <c r="E44" s="242">
        <v>681.88</v>
      </c>
      <c r="F44" s="242">
        <v>681.88</v>
      </c>
    </row>
    <row r="45" spans="1:6" x14ac:dyDescent="0.2">
      <c r="A45" s="579" t="s">
        <v>189</v>
      </c>
      <c r="B45" s="579"/>
      <c r="C45" s="579"/>
      <c r="D45" s="241" t="s">
        <v>151</v>
      </c>
      <c r="E45" s="242">
        <v>1104.18</v>
      </c>
      <c r="F45" s="242">
        <v>1104.18</v>
      </c>
    </row>
    <row r="46" spans="1:6" x14ac:dyDescent="0.2">
      <c r="A46" s="579" t="s">
        <v>189</v>
      </c>
      <c r="B46" s="579"/>
      <c r="C46" s="579"/>
      <c r="D46" s="241" t="s">
        <v>152</v>
      </c>
      <c r="E46" s="242">
        <v>656.72</v>
      </c>
      <c r="F46" s="242">
        <v>656.72</v>
      </c>
    </row>
    <row r="47" spans="1:6" x14ac:dyDescent="0.2">
      <c r="A47" s="579" t="s">
        <v>189</v>
      </c>
      <c r="B47" s="579"/>
      <c r="C47" s="579"/>
      <c r="D47" s="241" t="s">
        <v>153</v>
      </c>
      <c r="E47" s="242">
        <v>562.96</v>
      </c>
      <c r="F47" s="242">
        <v>562.96</v>
      </c>
    </row>
    <row r="48" spans="1:6" x14ac:dyDescent="0.2">
      <c r="A48" s="579" t="s">
        <v>189</v>
      </c>
      <c r="B48" s="579"/>
      <c r="C48" s="579"/>
      <c r="D48" s="241" t="s">
        <v>154</v>
      </c>
      <c r="E48" s="242">
        <v>679.46</v>
      </c>
      <c r="F48" s="242">
        <v>679.46</v>
      </c>
    </row>
    <row r="49" spans="1:6" x14ac:dyDescent="0.2">
      <c r="A49" s="579" t="s">
        <v>189</v>
      </c>
      <c r="B49" s="579"/>
      <c r="C49" s="579"/>
      <c r="D49" s="241" t="s">
        <v>550</v>
      </c>
      <c r="E49" s="242">
        <v>2293.36</v>
      </c>
      <c r="F49" s="242">
        <v>2293.36</v>
      </c>
    </row>
    <row r="50" spans="1:6" ht="34.5" customHeight="1" x14ac:dyDescent="0.2">
      <c r="A50" s="575" t="s">
        <v>539</v>
      </c>
      <c r="B50" s="575"/>
      <c r="C50" s="575"/>
      <c r="D50" s="239" t="s">
        <v>1906</v>
      </c>
      <c r="E50" s="242">
        <v>2056.14</v>
      </c>
      <c r="F50" s="242">
        <v>2056.14</v>
      </c>
    </row>
    <row r="51" spans="1:6" ht="47.25" customHeight="1" x14ac:dyDescent="0.2">
      <c r="A51" s="589" t="s">
        <v>2836</v>
      </c>
      <c r="B51" s="589"/>
      <c r="C51" s="589"/>
      <c r="D51" s="589"/>
      <c r="E51" s="589"/>
      <c r="F51" s="590"/>
    </row>
    <row r="52" spans="1:6" x14ac:dyDescent="0.2">
      <c r="A52" s="579" t="s">
        <v>189</v>
      </c>
      <c r="B52" s="579"/>
      <c r="C52" s="579"/>
      <c r="D52" s="241" t="s">
        <v>365</v>
      </c>
      <c r="E52" s="242">
        <v>495.36</v>
      </c>
      <c r="F52" s="242">
        <v>495.36</v>
      </c>
    </row>
    <row r="53" spans="1:6" x14ac:dyDescent="0.2">
      <c r="A53" s="579" t="s">
        <v>189</v>
      </c>
      <c r="B53" s="579"/>
      <c r="C53" s="579"/>
      <c r="D53" s="241" t="s">
        <v>366</v>
      </c>
      <c r="E53" s="242">
        <v>0</v>
      </c>
      <c r="F53" s="242">
        <v>656.07</v>
      </c>
    </row>
    <row r="54" spans="1:6" x14ac:dyDescent="0.2">
      <c r="A54" s="579" t="s">
        <v>189</v>
      </c>
      <c r="B54" s="579"/>
      <c r="C54" s="579"/>
      <c r="D54" s="241" t="s">
        <v>367</v>
      </c>
      <c r="E54" s="242">
        <v>435.04</v>
      </c>
      <c r="F54" s="242">
        <v>0</v>
      </c>
    </row>
    <row r="55" spans="1:6" x14ac:dyDescent="0.2">
      <c r="A55" s="579" t="s">
        <v>189</v>
      </c>
      <c r="B55" s="579"/>
      <c r="C55" s="579"/>
      <c r="D55" s="241" t="s">
        <v>368</v>
      </c>
      <c r="E55" s="242">
        <v>895</v>
      </c>
      <c r="F55" s="242">
        <v>895</v>
      </c>
    </row>
    <row r="56" spans="1:6" x14ac:dyDescent="0.2">
      <c r="A56" s="579" t="s">
        <v>189</v>
      </c>
      <c r="B56" s="579"/>
      <c r="C56" s="579"/>
      <c r="D56" s="241" t="s">
        <v>369</v>
      </c>
      <c r="E56" s="242">
        <v>824.21</v>
      </c>
      <c r="F56" s="242">
        <v>824.21</v>
      </c>
    </row>
    <row r="57" spans="1:6" x14ac:dyDescent="0.2">
      <c r="A57" s="579" t="s">
        <v>189</v>
      </c>
      <c r="B57" s="579"/>
      <c r="C57" s="579"/>
      <c r="D57" s="241" t="s">
        <v>370</v>
      </c>
      <c r="E57" s="242">
        <v>516.11</v>
      </c>
      <c r="F57" s="242">
        <v>516.11</v>
      </c>
    </row>
    <row r="58" spans="1:6" x14ac:dyDescent="0.2">
      <c r="A58" s="579" t="s">
        <v>189</v>
      </c>
      <c r="B58" s="579"/>
      <c r="C58" s="579"/>
      <c r="D58" s="241" t="s">
        <v>371</v>
      </c>
      <c r="E58" s="242">
        <v>653.13</v>
      </c>
      <c r="F58" s="242">
        <v>653.13</v>
      </c>
    </row>
    <row r="59" spans="1:6" x14ac:dyDescent="0.2">
      <c r="A59" s="579" t="s">
        <v>189</v>
      </c>
      <c r="B59" s="579"/>
      <c r="C59" s="579"/>
      <c r="D59" s="241" t="s">
        <v>372</v>
      </c>
      <c r="E59" s="242">
        <v>463.47</v>
      </c>
      <c r="F59" s="242">
        <v>463.47</v>
      </c>
    </row>
    <row r="60" spans="1:6" x14ac:dyDescent="0.2">
      <c r="A60" s="579" t="s">
        <v>189</v>
      </c>
      <c r="B60" s="579"/>
      <c r="C60" s="579"/>
      <c r="D60" s="241" t="s">
        <v>493</v>
      </c>
      <c r="E60" s="242">
        <v>463.47</v>
      </c>
      <c r="F60" s="242">
        <v>463.47</v>
      </c>
    </row>
    <row r="61" spans="1:6" x14ac:dyDescent="0.2">
      <c r="A61" s="579" t="s">
        <v>189</v>
      </c>
      <c r="B61" s="579"/>
      <c r="C61" s="579"/>
      <c r="D61" s="241" t="s">
        <v>1888</v>
      </c>
      <c r="E61" s="242">
        <v>463.47</v>
      </c>
      <c r="F61" s="242">
        <v>463.47</v>
      </c>
    </row>
    <row r="62" spans="1:6" x14ac:dyDescent="0.2">
      <c r="A62" s="579" t="s">
        <v>189</v>
      </c>
      <c r="B62" s="579"/>
      <c r="C62" s="579"/>
      <c r="D62" s="241" t="s">
        <v>373</v>
      </c>
      <c r="E62" s="242">
        <v>375.03</v>
      </c>
      <c r="F62" s="242">
        <v>375.03</v>
      </c>
    </row>
    <row r="63" spans="1:6" x14ac:dyDescent="0.2">
      <c r="A63" s="579" t="s">
        <v>189</v>
      </c>
      <c r="B63" s="579"/>
      <c r="C63" s="579"/>
      <c r="D63" s="241" t="s">
        <v>151</v>
      </c>
      <c r="E63" s="242">
        <v>607.29999999999995</v>
      </c>
      <c r="F63" s="242">
        <v>607.29999999999995</v>
      </c>
    </row>
    <row r="64" spans="1:6" x14ac:dyDescent="0.2">
      <c r="A64" s="579" t="s">
        <v>189</v>
      </c>
      <c r="B64" s="579"/>
      <c r="C64" s="579"/>
      <c r="D64" s="241" t="s">
        <v>152</v>
      </c>
      <c r="E64" s="242">
        <v>361.2</v>
      </c>
      <c r="F64" s="242">
        <v>361.2</v>
      </c>
    </row>
    <row r="65" spans="1:6" x14ac:dyDescent="0.2">
      <c r="A65" s="579" t="s">
        <v>189</v>
      </c>
      <c r="B65" s="579"/>
      <c r="C65" s="579"/>
      <c r="D65" s="241" t="s">
        <v>153</v>
      </c>
      <c r="E65" s="242">
        <v>309.63</v>
      </c>
      <c r="F65" s="242">
        <v>309.63</v>
      </c>
    </row>
    <row r="66" spans="1:6" ht="28.5" customHeight="1" x14ac:dyDescent="0.2">
      <c r="A66" s="579" t="s">
        <v>189</v>
      </c>
      <c r="B66" s="579"/>
      <c r="C66" s="579"/>
      <c r="D66" s="241" t="s">
        <v>154</v>
      </c>
      <c r="E66" s="242">
        <v>373.7</v>
      </c>
      <c r="F66" s="242">
        <v>373.7</v>
      </c>
    </row>
    <row r="67" spans="1:6" ht="15" x14ac:dyDescent="0.2">
      <c r="A67"/>
      <c r="B67"/>
      <c r="C67" s="231"/>
      <c r="D67" s="588" t="s">
        <v>1907</v>
      </c>
      <c r="E67" s="588"/>
      <c r="F67" s="588"/>
    </row>
    <row r="68" spans="1:6" x14ac:dyDescent="0.2">
      <c r="A68" s="579" t="s">
        <v>490</v>
      </c>
      <c r="B68" s="579"/>
      <c r="C68" s="579"/>
      <c r="D68" s="241" t="s">
        <v>365</v>
      </c>
      <c r="E68" s="237">
        <v>665.69</v>
      </c>
      <c r="F68" s="237">
        <v>665.69</v>
      </c>
    </row>
    <row r="69" spans="1:6" x14ac:dyDescent="0.2">
      <c r="A69" s="579" t="s">
        <v>490</v>
      </c>
      <c r="B69" s="579"/>
      <c r="C69" s="579"/>
      <c r="D69" s="241" t="s">
        <v>366</v>
      </c>
      <c r="E69" s="237">
        <v>0</v>
      </c>
      <c r="F69" s="237">
        <v>881.65</v>
      </c>
    </row>
    <row r="70" spans="1:6" x14ac:dyDescent="0.2">
      <c r="A70" s="579" t="s">
        <v>490</v>
      </c>
      <c r="B70" s="579"/>
      <c r="C70" s="579"/>
      <c r="D70" s="241" t="s">
        <v>367</v>
      </c>
      <c r="E70" s="237">
        <v>584.63</v>
      </c>
      <c r="F70" s="237">
        <v>0</v>
      </c>
    </row>
    <row r="71" spans="1:6" x14ac:dyDescent="0.2">
      <c r="A71" s="579" t="s">
        <v>490</v>
      </c>
      <c r="B71" s="579"/>
      <c r="C71" s="579"/>
      <c r="D71" s="241" t="s">
        <v>368</v>
      </c>
      <c r="E71" s="237">
        <v>1202.74</v>
      </c>
      <c r="F71" s="237">
        <v>1202.74</v>
      </c>
    </row>
    <row r="72" spans="1:6" x14ac:dyDescent="0.2">
      <c r="A72" s="579" t="s">
        <v>490</v>
      </c>
      <c r="B72" s="579"/>
      <c r="C72" s="579"/>
      <c r="D72" s="241" t="s">
        <v>369</v>
      </c>
      <c r="E72" s="237">
        <v>1107.5999999999999</v>
      </c>
      <c r="F72" s="237">
        <v>1107.5999999999999</v>
      </c>
    </row>
    <row r="73" spans="1:6" x14ac:dyDescent="0.2">
      <c r="A73" s="579" t="s">
        <v>490</v>
      </c>
      <c r="B73" s="579"/>
      <c r="C73" s="579"/>
      <c r="D73" s="241" t="s">
        <v>370</v>
      </c>
      <c r="E73" s="237">
        <v>693.57</v>
      </c>
      <c r="F73" s="237">
        <v>693.57</v>
      </c>
    </row>
    <row r="74" spans="1:6" x14ac:dyDescent="0.2">
      <c r="A74" s="579" t="s">
        <v>490</v>
      </c>
      <c r="B74" s="579"/>
      <c r="C74" s="579"/>
      <c r="D74" s="241" t="s">
        <v>371</v>
      </c>
      <c r="E74" s="237">
        <v>877.69</v>
      </c>
      <c r="F74" s="237">
        <v>877.69</v>
      </c>
    </row>
    <row r="75" spans="1:6" x14ac:dyDescent="0.2">
      <c r="A75" s="579" t="s">
        <v>490</v>
      </c>
      <c r="B75" s="579"/>
      <c r="C75" s="579"/>
      <c r="D75" s="241" t="s">
        <v>372</v>
      </c>
      <c r="E75" s="237">
        <v>622.83000000000004</v>
      </c>
      <c r="F75" s="237">
        <v>622.83000000000004</v>
      </c>
    </row>
    <row r="76" spans="1:6" x14ac:dyDescent="0.2">
      <c r="A76" s="579" t="s">
        <v>490</v>
      </c>
      <c r="B76" s="579"/>
      <c r="C76" s="579"/>
      <c r="D76" s="241" t="s">
        <v>493</v>
      </c>
      <c r="E76" s="237">
        <v>622.83000000000004</v>
      </c>
      <c r="F76" s="237">
        <v>622.83000000000004</v>
      </c>
    </row>
    <row r="77" spans="1:6" x14ac:dyDescent="0.2">
      <c r="A77" s="579" t="s">
        <v>490</v>
      </c>
      <c r="B77" s="579"/>
      <c r="C77" s="579"/>
      <c r="D77" s="241" t="s">
        <v>1888</v>
      </c>
      <c r="E77" s="237">
        <v>622.83000000000004</v>
      </c>
      <c r="F77" s="237">
        <v>622.83000000000004</v>
      </c>
    </row>
    <row r="78" spans="1:6" x14ac:dyDescent="0.2">
      <c r="A78" s="579" t="s">
        <v>490</v>
      </c>
      <c r="B78" s="579"/>
      <c r="C78" s="579"/>
      <c r="D78" s="241" t="s">
        <v>373</v>
      </c>
      <c r="E78" s="237">
        <v>503.97</v>
      </c>
      <c r="F78" s="237">
        <v>503.97</v>
      </c>
    </row>
    <row r="79" spans="1:6" x14ac:dyDescent="0.2">
      <c r="A79" s="579" t="s">
        <v>490</v>
      </c>
      <c r="B79" s="579"/>
      <c r="C79" s="579"/>
      <c r="D79" s="241" t="s">
        <v>151</v>
      </c>
      <c r="E79" s="237">
        <v>816.12</v>
      </c>
      <c r="F79" s="237">
        <v>816.12</v>
      </c>
    </row>
    <row r="80" spans="1:6" x14ac:dyDescent="0.2">
      <c r="A80" s="579" t="s">
        <v>490</v>
      </c>
      <c r="B80" s="579"/>
      <c r="C80" s="579"/>
      <c r="D80" s="241" t="s">
        <v>152</v>
      </c>
      <c r="E80" s="237">
        <v>485.39</v>
      </c>
      <c r="F80" s="237">
        <v>485.39</v>
      </c>
    </row>
    <row r="81" spans="1:6" x14ac:dyDescent="0.2">
      <c r="A81" s="579" t="s">
        <v>490</v>
      </c>
      <c r="B81" s="579"/>
      <c r="C81" s="579"/>
      <c r="D81" s="243" t="s">
        <v>153</v>
      </c>
      <c r="E81" s="237">
        <v>416.08</v>
      </c>
      <c r="F81" s="237">
        <v>416.08</v>
      </c>
    </row>
    <row r="82" spans="1:6" x14ac:dyDescent="0.2">
      <c r="A82" s="579" t="s">
        <v>490</v>
      </c>
      <c r="B82" s="579"/>
      <c r="C82" s="579"/>
      <c r="D82" s="244" t="s">
        <v>154</v>
      </c>
      <c r="E82" s="237">
        <v>502.19</v>
      </c>
      <c r="F82" s="237">
        <v>502.19</v>
      </c>
    </row>
    <row r="83" spans="1:6" ht="27" customHeight="1" x14ac:dyDescent="0.2">
      <c r="A83" s="579" t="s">
        <v>1908</v>
      </c>
      <c r="B83" s="579"/>
      <c r="C83" s="579"/>
      <c r="D83" s="244" t="s">
        <v>1909</v>
      </c>
      <c r="E83" s="237">
        <v>4185.8500000000004</v>
      </c>
      <c r="F83" s="237">
        <v>4185.8500000000004</v>
      </c>
    </row>
    <row r="84" spans="1:6" ht="15" x14ac:dyDescent="0.2">
      <c r="A84" s="580" t="s">
        <v>1910</v>
      </c>
      <c r="B84" s="580"/>
      <c r="C84" s="580"/>
      <c r="D84" s="580"/>
      <c r="E84" s="580"/>
      <c r="F84" s="581"/>
    </row>
    <row r="85" spans="1:6" x14ac:dyDescent="0.2">
      <c r="A85" s="579" t="s">
        <v>1911</v>
      </c>
      <c r="B85" s="579"/>
      <c r="C85" s="579"/>
      <c r="D85" s="245" t="s">
        <v>1912</v>
      </c>
      <c r="E85" s="85"/>
      <c r="F85" s="246">
        <v>2710.51</v>
      </c>
    </row>
    <row r="86" spans="1:6" x14ac:dyDescent="0.2">
      <c r="A86" s="579" t="s">
        <v>1911</v>
      </c>
      <c r="B86" s="579"/>
      <c r="C86" s="579"/>
      <c r="D86" s="245" t="s">
        <v>1913</v>
      </c>
      <c r="E86" s="85"/>
      <c r="F86" s="246">
        <v>629.75</v>
      </c>
    </row>
    <row r="87" spans="1:6" x14ac:dyDescent="0.2">
      <c r="A87" s="579" t="s">
        <v>1911</v>
      </c>
      <c r="B87" s="579"/>
      <c r="C87" s="579"/>
      <c r="D87" s="245" t="s">
        <v>1914</v>
      </c>
      <c r="E87" s="85"/>
      <c r="F87" s="246">
        <v>1074.6300000000001</v>
      </c>
    </row>
    <row r="88" spans="1:6" x14ac:dyDescent="0.2">
      <c r="A88" s="579" t="s">
        <v>1911</v>
      </c>
      <c r="B88" s="579"/>
      <c r="C88" s="579"/>
      <c r="D88" s="245" t="s">
        <v>1915</v>
      </c>
      <c r="E88" s="85"/>
      <c r="F88" s="246">
        <v>629.75</v>
      </c>
    </row>
    <row r="89" spans="1:6" x14ac:dyDescent="0.2">
      <c r="A89" s="579" t="s">
        <v>1911</v>
      </c>
      <c r="B89" s="579"/>
      <c r="C89" s="579"/>
      <c r="D89" s="245" t="s">
        <v>1916</v>
      </c>
      <c r="E89" s="85"/>
      <c r="F89" s="246">
        <v>629.75</v>
      </c>
    </row>
    <row r="90" spans="1:6" x14ac:dyDescent="0.2">
      <c r="A90" s="579" t="s">
        <v>1911</v>
      </c>
      <c r="B90" s="579"/>
      <c r="C90" s="579"/>
      <c r="D90" s="245" t="s">
        <v>1917</v>
      </c>
      <c r="E90" s="85"/>
      <c r="F90" s="246">
        <v>629.75</v>
      </c>
    </row>
    <row r="91" spans="1:6" x14ac:dyDescent="0.2">
      <c r="A91" s="579" t="s">
        <v>1911</v>
      </c>
      <c r="B91" s="579"/>
      <c r="C91" s="579"/>
      <c r="D91" s="245" t="s">
        <v>1918</v>
      </c>
      <c r="E91" s="85"/>
      <c r="F91" s="246">
        <v>629.75</v>
      </c>
    </row>
    <row r="92" spans="1:6" x14ac:dyDescent="0.2">
      <c r="A92" s="579" t="s">
        <v>1911</v>
      </c>
      <c r="B92" s="579"/>
      <c r="C92" s="579"/>
      <c r="D92" s="245" t="s">
        <v>1919</v>
      </c>
      <c r="E92" s="85"/>
      <c r="F92" s="246">
        <v>629.75</v>
      </c>
    </row>
    <row r="93" spans="1:6" x14ac:dyDescent="0.2">
      <c r="A93" s="579" t="s">
        <v>1911</v>
      </c>
      <c r="B93" s="579"/>
      <c r="C93" s="579"/>
      <c r="D93" s="245" t="s">
        <v>1920</v>
      </c>
      <c r="E93" s="85"/>
      <c r="F93" s="246">
        <v>629.75</v>
      </c>
    </row>
    <row r="94" spans="1:6" x14ac:dyDescent="0.2">
      <c r="A94" s="579" t="s">
        <v>1911</v>
      </c>
      <c r="B94" s="579"/>
      <c r="C94" s="579"/>
      <c r="D94" s="245" t="s">
        <v>1921</v>
      </c>
      <c r="E94" s="85"/>
      <c r="F94" s="246">
        <v>629.75</v>
      </c>
    </row>
    <row r="95" spans="1:6" x14ac:dyDescent="0.2">
      <c r="A95" s="579" t="s">
        <v>1911</v>
      </c>
      <c r="B95" s="579"/>
      <c r="C95" s="579"/>
      <c r="D95" s="245" t="s">
        <v>1922</v>
      </c>
      <c r="E95" s="85"/>
      <c r="F95" s="246">
        <v>629.75</v>
      </c>
    </row>
    <row r="96" spans="1:6" x14ac:dyDescent="0.2">
      <c r="A96" s="579" t="s">
        <v>1911</v>
      </c>
      <c r="B96" s="579"/>
      <c r="C96" s="579"/>
      <c r="D96" s="245" t="s">
        <v>1923</v>
      </c>
      <c r="E96" s="85"/>
      <c r="F96" s="246">
        <v>2658.83</v>
      </c>
    </row>
    <row r="97" spans="1:6" x14ac:dyDescent="0.2">
      <c r="A97" s="579" t="s">
        <v>1924</v>
      </c>
      <c r="B97" s="579"/>
      <c r="C97" s="579"/>
      <c r="D97" s="245" t="s">
        <v>1925</v>
      </c>
      <c r="E97" s="85"/>
      <c r="F97" s="246">
        <v>629.75</v>
      </c>
    </row>
    <row r="98" spans="1:6" x14ac:dyDescent="0.2">
      <c r="A98" s="579" t="s">
        <v>1924</v>
      </c>
      <c r="B98" s="579"/>
      <c r="C98" s="579"/>
      <c r="D98" s="245" t="s">
        <v>1926</v>
      </c>
      <c r="E98" s="85"/>
      <c r="F98" s="246">
        <v>629.75</v>
      </c>
    </row>
    <row r="99" spans="1:6" x14ac:dyDescent="0.2">
      <c r="A99" s="579" t="s">
        <v>1924</v>
      </c>
      <c r="B99" s="579"/>
      <c r="C99" s="579"/>
      <c r="D99" s="245" t="s">
        <v>1927</v>
      </c>
      <c r="E99" s="85"/>
      <c r="F99" s="246">
        <v>843.27</v>
      </c>
    </row>
    <row r="100" spans="1:6" x14ac:dyDescent="0.2">
      <c r="A100" s="579" t="s">
        <v>491</v>
      </c>
      <c r="B100" s="579"/>
      <c r="C100" s="579"/>
      <c r="D100" s="245" t="s">
        <v>1928</v>
      </c>
      <c r="E100" s="85"/>
      <c r="F100" s="246">
        <v>2787.45</v>
      </c>
    </row>
    <row r="101" spans="1:6" x14ac:dyDescent="0.2">
      <c r="A101" s="579" t="s">
        <v>491</v>
      </c>
      <c r="B101" s="579"/>
      <c r="C101" s="579"/>
      <c r="D101" s="245" t="s">
        <v>1929</v>
      </c>
      <c r="E101" s="247"/>
      <c r="F101" s="246">
        <v>843.27</v>
      </c>
    </row>
    <row r="102" spans="1:6" x14ac:dyDescent="0.2">
      <c r="A102" s="579" t="s">
        <v>491</v>
      </c>
      <c r="B102" s="579"/>
      <c r="C102" s="579"/>
      <c r="D102" s="245" t="s">
        <v>1930</v>
      </c>
      <c r="E102" s="247"/>
      <c r="F102" s="246">
        <v>843.27</v>
      </c>
    </row>
    <row r="103" spans="1:6" x14ac:dyDescent="0.2">
      <c r="A103" s="579" t="s">
        <v>491</v>
      </c>
      <c r="B103" s="579"/>
      <c r="C103" s="579"/>
      <c r="D103" s="245" t="s">
        <v>1931</v>
      </c>
      <c r="E103" s="85"/>
      <c r="F103" s="246">
        <v>3232.33</v>
      </c>
    </row>
    <row r="104" spans="1:6" x14ac:dyDescent="0.2">
      <c r="A104" s="579" t="s">
        <v>491</v>
      </c>
      <c r="B104" s="579"/>
      <c r="C104" s="579"/>
      <c r="D104" s="245" t="s">
        <v>1932</v>
      </c>
      <c r="E104" s="85"/>
      <c r="F104" s="246">
        <v>1982.59</v>
      </c>
    </row>
    <row r="105" spans="1:6" x14ac:dyDescent="0.2">
      <c r="A105" s="579" t="s">
        <v>491</v>
      </c>
      <c r="B105" s="579"/>
      <c r="C105" s="579"/>
      <c r="D105" s="245" t="s">
        <v>1933</v>
      </c>
      <c r="E105" s="85"/>
      <c r="F105" s="246">
        <v>843.27</v>
      </c>
    </row>
    <row r="106" spans="1:6" x14ac:dyDescent="0.2">
      <c r="A106" s="579" t="s">
        <v>491</v>
      </c>
      <c r="B106" s="579"/>
      <c r="C106" s="579"/>
      <c r="D106" s="245" t="s">
        <v>1934</v>
      </c>
      <c r="E106" s="85"/>
      <c r="F106" s="246">
        <v>843.27</v>
      </c>
    </row>
    <row r="107" spans="1:6" x14ac:dyDescent="0.2">
      <c r="A107" s="579" t="s">
        <v>491</v>
      </c>
      <c r="B107" s="579"/>
      <c r="C107" s="579"/>
      <c r="D107" s="245" t="s">
        <v>1935</v>
      </c>
      <c r="E107" s="85"/>
      <c r="F107" s="246">
        <v>2939.86</v>
      </c>
    </row>
    <row r="108" spans="1:6" x14ac:dyDescent="0.2">
      <c r="A108" s="579" t="s">
        <v>491</v>
      </c>
      <c r="B108" s="579"/>
      <c r="C108" s="579"/>
      <c r="D108" s="245" t="s">
        <v>1936</v>
      </c>
      <c r="E108" s="247"/>
      <c r="F108" s="246">
        <v>843.27</v>
      </c>
    </row>
    <row r="109" spans="1:6" x14ac:dyDescent="0.2">
      <c r="A109" s="579" t="s">
        <v>491</v>
      </c>
      <c r="B109" s="579"/>
      <c r="C109" s="579"/>
      <c r="D109" s="245" t="s">
        <v>1937</v>
      </c>
      <c r="E109" s="247"/>
      <c r="F109" s="246">
        <v>843.27</v>
      </c>
    </row>
    <row r="110" spans="1:6" x14ac:dyDescent="0.2">
      <c r="A110" s="579" t="s">
        <v>491</v>
      </c>
      <c r="B110" s="579"/>
      <c r="C110" s="579"/>
      <c r="D110" s="245" t="s">
        <v>1938</v>
      </c>
      <c r="E110" s="247"/>
      <c r="F110" s="246">
        <v>1140.47</v>
      </c>
    </row>
    <row r="111" spans="1:6" x14ac:dyDescent="0.2">
      <c r="A111" s="579" t="s">
        <v>491</v>
      </c>
      <c r="B111" s="579"/>
      <c r="C111" s="579"/>
      <c r="D111" s="245" t="s">
        <v>1939</v>
      </c>
      <c r="E111" s="247"/>
      <c r="F111" s="246">
        <v>1203.25</v>
      </c>
    </row>
    <row r="112" spans="1:6" x14ac:dyDescent="0.2">
      <c r="A112" s="579" t="s">
        <v>491</v>
      </c>
      <c r="B112" s="579"/>
      <c r="C112" s="579"/>
      <c r="D112" s="245" t="s">
        <v>1940</v>
      </c>
      <c r="E112" s="247"/>
      <c r="F112" s="246">
        <v>4091.43</v>
      </c>
    </row>
    <row r="113" spans="1:6" x14ac:dyDescent="0.2">
      <c r="A113" s="579" t="s">
        <v>491</v>
      </c>
      <c r="B113" s="579"/>
      <c r="C113" s="579"/>
      <c r="D113" s="245" t="s">
        <v>1941</v>
      </c>
      <c r="E113" s="247"/>
      <c r="F113" s="237">
        <v>4091.43</v>
      </c>
    </row>
    <row r="114" spans="1:6" ht="32.25" customHeight="1" x14ac:dyDescent="0.2">
      <c r="A114" s="579" t="s">
        <v>491</v>
      </c>
      <c r="B114" s="579"/>
      <c r="C114" s="579"/>
      <c r="D114" s="245" t="s">
        <v>1942</v>
      </c>
      <c r="E114" s="247"/>
      <c r="F114" s="237">
        <v>4091.43</v>
      </c>
    </row>
    <row r="115" spans="1:6" ht="32.25" customHeight="1" x14ac:dyDescent="0.2">
      <c r="A115" s="580" t="s">
        <v>1943</v>
      </c>
      <c r="B115" s="580"/>
      <c r="C115" s="580"/>
      <c r="D115" s="580"/>
      <c r="E115" s="580"/>
      <c r="F115" s="581"/>
    </row>
    <row r="116" spans="1:6" x14ac:dyDescent="0.2">
      <c r="A116" s="579" t="s">
        <v>1911</v>
      </c>
      <c r="B116" s="579"/>
      <c r="C116" s="579"/>
      <c r="D116" s="245" t="s">
        <v>1912</v>
      </c>
      <c r="E116" s="85"/>
      <c r="F116" s="246">
        <v>2710.51</v>
      </c>
    </row>
    <row r="117" spans="1:6" x14ac:dyDescent="0.2">
      <c r="A117" s="579" t="s">
        <v>1911</v>
      </c>
      <c r="B117" s="579"/>
      <c r="C117" s="579"/>
      <c r="D117" s="245" t="s">
        <v>1913</v>
      </c>
      <c r="E117" s="85"/>
      <c r="F117" s="246">
        <v>629.75</v>
      </c>
    </row>
    <row r="118" spans="1:6" x14ac:dyDescent="0.2">
      <c r="A118" s="579" t="s">
        <v>1911</v>
      </c>
      <c r="B118" s="579"/>
      <c r="C118" s="579"/>
      <c r="D118" s="245" t="s">
        <v>1914</v>
      </c>
      <c r="E118" s="85"/>
      <c r="F118" s="246">
        <v>1074.6300000000001</v>
      </c>
    </row>
    <row r="119" spans="1:6" x14ac:dyDescent="0.2">
      <c r="A119" s="579" t="s">
        <v>1911</v>
      </c>
      <c r="B119" s="579"/>
      <c r="C119" s="579"/>
      <c r="D119" s="245" t="s">
        <v>1915</v>
      </c>
      <c r="E119" s="85"/>
      <c r="F119" s="246">
        <v>629.75</v>
      </c>
    </row>
    <row r="120" spans="1:6" x14ac:dyDescent="0.2">
      <c r="A120" s="579" t="s">
        <v>1911</v>
      </c>
      <c r="B120" s="579"/>
      <c r="C120" s="579"/>
      <c r="D120" s="245" t="s">
        <v>1916</v>
      </c>
      <c r="E120" s="85"/>
      <c r="F120" s="246">
        <v>629.75</v>
      </c>
    </row>
    <row r="121" spans="1:6" x14ac:dyDescent="0.2">
      <c r="A121" s="579" t="s">
        <v>1911</v>
      </c>
      <c r="B121" s="579"/>
      <c r="C121" s="579"/>
      <c r="D121" s="245" t="s">
        <v>1917</v>
      </c>
      <c r="E121" s="85"/>
      <c r="F121" s="246">
        <v>629.75</v>
      </c>
    </row>
    <row r="122" spans="1:6" x14ac:dyDescent="0.2">
      <c r="A122" s="579" t="s">
        <v>1911</v>
      </c>
      <c r="B122" s="579"/>
      <c r="C122" s="579"/>
      <c r="D122" s="245" t="s">
        <v>1918</v>
      </c>
      <c r="E122" s="85"/>
      <c r="F122" s="246">
        <v>629.75</v>
      </c>
    </row>
    <row r="123" spans="1:6" x14ac:dyDescent="0.2">
      <c r="A123" s="579" t="s">
        <v>1911</v>
      </c>
      <c r="B123" s="579"/>
      <c r="C123" s="579"/>
      <c r="D123" s="245" t="s">
        <v>1919</v>
      </c>
      <c r="E123" s="85"/>
      <c r="F123" s="246">
        <v>629.75</v>
      </c>
    </row>
    <row r="124" spans="1:6" x14ac:dyDescent="0.2">
      <c r="A124" s="579" t="s">
        <v>1911</v>
      </c>
      <c r="B124" s="579"/>
      <c r="C124" s="579"/>
      <c r="D124" s="245" t="s">
        <v>1920</v>
      </c>
      <c r="E124" s="85"/>
      <c r="F124" s="246">
        <v>629.75</v>
      </c>
    </row>
    <row r="125" spans="1:6" x14ac:dyDescent="0.2">
      <c r="A125" s="579" t="s">
        <v>1911</v>
      </c>
      <c r="B125" s="579"/>
      <c r="C125" s="579"/>
      <c r="D125" s="245" t="s">
        <v>1921</v>
      </c>
      <c r="E125" s="85"/>
      <c r="F125" s="246">
        <v>629.75</v>
      </c>
    </row>
    <row r="126" spans="1:6" x14ac:dyDescent="0.2">
      <c r="A126" s="579" t="s">
        <v>1911</v>
      </c>
      <c r="B126" s="579"/>
      <c r="C126" s="579"/>
      <c r="D126" s="245" t="s">
        <v>1922</v>
      </c>
      <c r="E126" s="85"/>
      <c r="F126" s="246">
        <v>629.75</v>
      </c>
    </row>
    <row r="127" spans="1:6" x14ac:dyDescent="0.2">
      <c r="A127" s="579" t="s">
        <v>1911</v>
      </c>
      <c r="B127" s="579"/>
      <c r="C127" s="579"/>
      <c r="D127" s="245" t="s">
        <v>1923</v>
      </c>
      <c r="E127" s="85"/>
      <c r="F127" s="246">
        <v>2658.83</v>
      </c>
    </row>
    <row r="128" spans="1:6" x14ac:dyDescent="0.2">
      <c r="A128" s="579" t="s">
        <v>1924</v>
      </c>
      <c r="B128" s="579"/>
      <c r="C128" s="579"/>
      <c r="D128" s="245" t="s">
        <v>1925</v>
      </c>
      <c r="E128" s="85"/>
      <c r="F128" s="246">
        <v>629.75</v>
      </c>
    </row>
    <row r="129" spans="1:6" x14ac:dyDescent="0.2">
      <c r="A129" s="579" t="s">
        <v>1924</v>
      </c>
      <c r="B129" s="579"/>
      <c r="C129" s="579"/>
      <c r="D129" s="245" t="s">
        <v>1926</v>
      </c>
      <c r="E129" s="85"/>
      <c r="F129" s="246">
        <v>629.75</v>
      </c>
    </row>
    <row r="130" spans="1:6" x14ac:dyDescent="0.2">
      <c r="A130" s="579" t="s">
        <v>1924</v>
      </c>
      <c r="B130" s="579"/>
      <c r="C130" s="579"/>
      <c r="D130" s="245" t="s">
        <v>1927</v>
      </c>
      <c r="E130" s="85"/>
      <c r="F130" s="246">
        <v>843.27</v>
      </c>
    </row>
    <row r="131" spans="1:6" x14ac:dyDescent="0.2">
      <c r="A131" s="579" t="s">
        <v>491</v>
      </c>
      <c r="B131" s="579"/>
      <c r="C131" s="579"/>
      <c r="D131" s="245" t="s">
        <v>1928</v>
      </c>
      <c r="E131" s="85"/>
      <c r="F131" s="246">
        <v>3010.41</v>
      </c>
    </row>
    <row r="132" spans="1:6" x14ac:dyDescent="0.2">
      <c r="A132" s="579" t="s">
        <v>491</v>
      </c>
      <c r="B132" s="579"/>
      <c r="C132" s="579"/>
      <c r="D132" s="245" t="s">
        <v>1929</v>
      </c>
      <c r="E132" s="247"/>
      <c r="F132" s="237">
        <v>843.27</v>
      </c>
    </row>
    <row r="133" spans="1:6" x14ac:dyDescent="0.2">
      <c r="A133" s="579" t="s">
        <v>491</v>
      </c>
      <c r="B133" s="579"/>
      <c r="C133" s="579"/>
      <c r="D133" s="245" t="s">
        <v>1930</v>
      </c>
      <c r="E133" s="247"/>
      <c r="F133" s="237">
        <v>843.27</v>
      </c>
    </row>
    <row r="134" spans="1:6" x14ac:dyDescent="0.2">
      <c r="A134" s="579" t="s">
        <v>491</v>
      </c>
      <c r="B134" s="579"/>
      <c r="C134" s="579"/>
      <c r="D134" s="245" t="s">
        <v>1931</v>
      </c>
      <c r="E134" s="85"/>
      <c r="F134" s="237">
        <v>3455.29</v>
      </c>
    </row>
    <row r="135" spans="1:6" x14ac:dyDescent="0.2">
      <c r="A135" s="579" t="s">
        <v>491</v>
      </c>
      <c r="B135" s="579"/>
      <c r="C135" s="579"/>
      <c r="D135" s="245" t="s">
        <v>1932</v>
      </c>
      <c r="E135" s="85"/>
      <c r="F135" s="237">
        <v>1982.59</v>
      </c>
    </row>
    <row r="136" spans="1:6" x14ac:dyDescent="0.2">
      <c r="A136" s="579" t="s">
        <v>491</v>
      </c>
      <c r="B136" s="579"/>
      <c r="C136" s="579"/>
      <c r="D136" s="245" t="s">
        <v>1933</v>
      </c>
      <c r="E136" s="85"/>
      <c r="F136" s="237">
        <v>843.27</v>
      </c>
    </row>
    <row r="137" spans="1:6" x14ac:dyDescent="0.2">
      <c r="A137" s="579" t="s">
        <v>491</v>
      </c>
      <c r="B137" s="579"/>
      <c r="C137" s="579"/>
      <c r="D137" s="245" t="s">
        <v>1934</v>
      </c>
      <c r="E137" s="85"/>
      <c r="F137" s="237">
        <v>843.27</v>
      </c>
    </row>
    <row r="138" spans="1:6" x14ac:dyDescent="0.2">
      <c r="A138" s="579" t="s">
        <v>491</v>
      </c>
      <c r="B138" s="579"/>
      <c r="C138" s="579"/>
      <c r="D138" s="245" t="s">
        <v>1935</v>
      </c>
      <c r="E138" s="85"/>
      <c r="F138" s="237">
        <v>2939.86</v>
      </c>
    </row>
    <row r="139" spans="1:6" x14ac:dyDescent="0.2">
      <c r="A139" s="579" t="s">
        <v>491</v>
      </c>
      <c r="B139" s="579"/>
      <c r="C139" s="579"/>
      <c r="D139" s="245" t="s">
        <v>1936</v>
      </c>
      <c r="E139" s="247"/>
      <c r="F139" s="237">
        <v>843.27</v>
      </c>
    </row>
    <row r="140" spans="1:6" x14ac:dyDescent="0.2">
      <c r="A140" s="579" t="s">
        <v>491</v>
      </c>
      <c r="B140" s="579"/>
      <c r="C140" s="579"/>
      <c r="D140" s="245" t="s">
        <v>1937</v>
      </c>
      <c r="E140" s="247"/>
      <c r="F140" s="237">
        <v>843.27</v>
      </c>
    </row>
    <row r="141" spans="1:6" x14ac:dyDescent="0.2">
      <c r="A141" s="579" t="s">
        <v>491</v>
      </c>
      <c r="B141" s="579"/>
      <c r="C141" s="579"/>
      <c r="D141" s="245" t="s">
        <v>1938</v>
      </c>
      <c r="E141" s="247"/>
      <c r="F141" s="237">
        <v>1140.47</v>
      </c>
    </row>
    <row r="142" spans="1:6" x14ac:dyDescent="0.2">
      <c r="A142" s="579" t="s">
        <v>491</v>
      </c>
      <c r="B142" s="579"/>
      <c r="C142" s="579"/>
      <c r="D142" s="245" t="s">
        <v>1939</v>
      </c>
      <c r="E142" s="247"/>
      <c r="F142" s="237">
        <v>1426.21</v>
      </c>
    </row>
    <row r="143" spans="1:6" x14ac:dyDescent="0.2">
      <c r="A143" s="579" t="s">
        <v>491</v>
      </c>
      <c r="B143" s="579"/>
      <c r="C143" s="579"/>
      <c r="D143" s="245" t="s">
        <v>1940</v>
      </c>
      <c r="E143" s="247"/>
      <c r="F143" s="237">
        <v>4314.3900000000003</v>
      </c>
    </row>
    <row r="144" spans="1:6" x14ac:dyDescent="0.2">
      <c r="A144" s="579" t="s">
        <v>491</v>
      </c>
      <c r="B144" s="579"/>
      <c r="C144" s="579"/>
      <c r="D144" s="245" t="s">
        <v>1941</v>
      </c>
      <c r="E144" s="247"/>
      <c r="F144" s="237">
        <v>4314.3900000000003</v>
      </c>
    </row>
    <row r="145" spans="1:6" ht="26.25" customHeight="1" x14ac:dyDescent="0.2">
      <c r="A145" s="579" t="s">
        <v>491</v>
      </c>
      <c r="B145" s="579"/>
      <c r="C145" s="579"/>
      <c r="D145" s="245" t="s">
        <v>1942</v>
      </c>
      <c r="E145" s="247"/>
      <c r="F145" s="237">
        <v>4314.3900000000003</v>
      </c>
    </row>
    <row r="146" spans="1:6" ht="31.5" customHeight="1" x14ac:dyDescent="0.2">
      <c r="A146" s="580" t="s">
        <v>1944</v>
      </c>
      <c r="B146" s="580"/>
      <c r="C146" s="580"/>
      <c r="D146" s="580"/>
      <c r="E146" s="580"/>
      <c r="F146" s="581"/>
    </row>
    <row r="147" spans="1:6" ht="51.75" customHeight="1" x14ac:dyDescent="0.2">
      <c r="A147" s="579" t="s">
        <v>198</v>
      </c>
      <c r="B147" s="579"/>
      <c r="C147" s="579"/>
      <c r="D147" s="245" t="s">
        <v>1945</v>
      </c>
      <c r="E147" s="237">
        <v>8457.82</v>
      </c>
      <c r="F147" s="237">
        <v>8457.82</v>
      </c>
    </row>
    <row r="148" spans="1:6" ht="62.25" customHeight="1" x14ac:dyDescent="0.2">
      <c r="A148" s="586" t="s">
        <v>1946</v>
      </c>
      <c r="B148" s="586"/>
      <c r="C148" s="586"/>
      <c r="D148" s="586"/>
      <c r="E148" s="586"/>
      <c r="F148" s="587"/>
    </row>
    <row r="149" spans="1:6" x14ac:dyDescent="0.2">
      <c r="A149" s="579" t="s">
        <v>1947</v>
      </c>
      <c r="B149" s="579"/>
      <c r="C149" s="579"/>
      <c r="D149" s="245" t="s">
        <v>1948</v>
      </c>
      <c r="E149" s="247"/>
      <c r="F149" s="237">
        <v>3201.74</v>
      </c>
    </row>
    <row r="150" spans="1:6" x14ac:dyDescent="0.2">
      <c r="A150" s="579"/>
      <c r="B150" s="579"/>
      <c r="C150" s="579"/>
      <c r="D150" s="245" t="s">
        <v>1949</v>
      </c>
      <c r="E150" s="247"/>
      <c r="F150" s="237">
        <v>3337.7</v>
      </c>
    </row>
    <row r="151" spans="1:6" ht="65.25" customHeight="1" x14ac:dyDescent="0.2">
      <c r="A151" s="579"/>
      <c r="B151" s="579"/>
      <c r="C151" s="579"/>
      <c r="D151" s="245" t="s">
        <v>1950</v>
      </c>
      <c r="E151" s="247"/>
      <c r="F151" s="237">
        <v>4287.42</v>
      </c>
    </row>
    <row r="152" spans="1:6" ht="62.25" customHeight="1" x14ac:dyDescent="0.2">
      <c r="A152" s="586" t="s">
        <v>1951</v>
      </c>
      <c r="B152" s="586"/>
      <c r="C152" s="586"/>
      <c r="D152" s="586"/>
      <c r="E152" s="586"/>
      <c r="F152" s="587"/>
    </row>
    <row r="153" spans="1:6" x14ac:dyDescent="0.2">
      <c r="A153" s="579" t="s">
        <v>1947</v>
      </c>
      <c r="B153" s="579"/>
      <c r="C153" s="579"/>
      <c r="D153" s="245" t="s">
        <v>1948</v>
      </c>
      <c r="E153" s="247"/>
      <c r="F153" s="237">
        <v>3438.22</v>
      </c>
    </row>
    <row r="154" spans="1:6" x14ac:dyDescent="0.2">
      <c r="A154" s="579"/>
      <c r="B154" s="579"/>
      <c r="C154" s="579"/>
      <c r="D154" s="245" t="s">
        <v>1949</v>
      </c>
      <c r="E154" s="247"/>
      <c r="F154" s="237">
        <v>3597.29</v>
      </c>
    </row>
    <row r="155" spans="1:6" ht="39" customHeight="1" x14ac:dyDescent="0.2">
      <c r="A155" s="579"/>
      <c r="B155" s="579"/>
      <c r="C155" s="579"/>
      <c r="D155" s="245" t="s">
        <v>1950</v>
      </c>
      <c r="E155" s="247"/>
      <c r="F155" s="237">
        <v>4517.18</v>
      </c>
    </row>
    <row r="156" spans="1:6" ht="39" customHeight="1" x14ac:dyDescent="0.2">
      <c r="A156" s="586" t="s">
        <v>1952</v>
      </c>
      <c r="B156" s="586"/>
      <c r="C156" s="586"/>
      <c r="D156" s="586"/>
      <c r="E156" s="586"/>
      <c r="F156" s="587"/>
    </row>
    <row r="157" spans="1:6" ht="18.75" customHeight="1" x14ac:dyDescent="0.2">
      <c r="A157" s="579" t="s">
        <v>82</v>
      </c>
      <c r="B157" s="579"/>
      <c r="C157" s="579"/>
      <c r="D157" s="245" t="s">
        <v>1953</v>
      </c>
      <c r="E157" s="248"/>
      <c r="F157" s="249">
        <v>5938.59</v>
      </c>
    </row>
    <row r="158" spans="1:6" ht="15" x14ac:dyDescent="0.2">
      <c r="A158" s="583" t="s">
        <v>2744</v>
      </c>
      <c r="B158" s="583"/>
      <c r="C158" s="583"/>
      <c r="D158" s="583"/>
      <c r="E158" s="583"/>
      <c r="F158" s="583"/>
    </row>
    <row r="159" spans="1:6" ht="38.25" x14ac:dyDescent="0.2">
      <c r="A159" s="579" t="s">
        <v>629</v>
      </c>
      <c r="B159" s="579"/>
      <c r="C159" s="579"/>
      <c r="D159" s="254" t="s">
        <v>2742</v>
      </c>
      <c r="E159" s="240">
        <v>3113.59</v>
      </c>
      <c r="F159" s="240"/>
    </row>
    <row r="160" spans="1:6" ht="32.25" customHeight="1" x14ac:dyDescent="0.2">
      <c r="A160" s="579" t="s">
        <v>630</v>
      </c>
      <c r="B160" s="579"/>
      <c r="C160" s="579"/>
      <c r="D160" s="254" t="s">
        <v>2743</v>
      </c>
      <c r="E160" s="240">
        <v>2331.56</v>
      </c>
      <c r="F160" s="240"/>
    </row>
    <row r="161" spans="1:6" ht="15" x14ac:dyDescent="0.2">
      <c r="A161" s="554" t="s">
        <v>1963</v>
      </c>
      <c r="B161" s="554"/>
      <c r="C161" s="554"/>
      <c r="D161" s="554"/>
      <c r="E161" s="554"/>
      <c r="F161" s="555"/>
    </row>
    <row r="162" spans="1:6" ht="28.5" customHeight="1" x14ac:dyDescent="0.2">
      <c r="A162" s="575" t="s">
        <v>187</v>
      </c>
      <c r="B162" s="575"/>
      <c r="C162" s="575"/>
      <c r="D162" s="343" t="s">
        <v>2818</v>
      </c>
      <c r="E162" s="310">
        <v>334.07</v>
      </c>
      <c r="F162" s="310">
        <v>503.8</v>
      </c>
    </row>
    <row r="163" spans="1:6" ht="27.75" customHeight="1" x14ac:dyDescent="0.2">
      <c r="A163" s="554" t="s">
        <v>1964</v>
      </c>
      <c r="B163" s="554"/>
      <c r="C163" s="554"/>
      <c r="D163" s="554"/>
      <c r="E163" s="554"/>
      <c r="F163" s="555"/>
    </row>
    <row r="164" spans="1:6" ht="26.25" customHeight="1" x14ac:dyDescent="0.2">
      <c r="A164" s="585" t="s">
        <v>201</v>
      </c>
      <c r="B164" s="585"/>
      <c r="C164" s="585"/>
      <c r="D164" s="344" t="s">
        <v>2819</v>
      </c>
      <c r="E164" s="246">
        <v>2311.75</v>
      </c>
      <c r="F164" s="246">
        <v>2311.75</v>
      </c>
    </row>
    <row r="165" spans="1:6" ht="15" x14ac:dyDescent="0.2">
      <c r="A165" s="583" t="s">
        <v>1965</v>
      </c>
      <c r="B165" s="583"/>
      <c r="C165" s="583"/>
      <c r="D165" s="583"/>
      <c r="E165" s="583"/>
      <c r="F165" s="584"/>
    </row>
    <row r="166" spans="1:6" ht="25.5" x14ac:dyDescent="0.2">
      <c r="A166" s="575" t="s">
        <v>374</v>
      </c>
      <c r="B166" s="575"/>
      <c r="C166" s="575"/>
      <c r="D166" s="254" t="s">
        <v>1966</v>
      </c>
      <c r="E166" s="240">
        <v>662.02</v>
      </c>
      <c r="F166" s="240">
        <v>662.02</v>
      </c>
    </row>
    <row r="167" spans="1:6" x14ac:dyDescent="0.2">
      <c r="A167" s="575" t="s">
        <v>883</v>
      </c>
      <c r="B167" s="575"/>
      <c r="C167" s="575"/>
      <c r="D167" s="254" t="s">
        <v>1967</v>
      </c>
      <c r="E167" s="240">
        <v>662.02</v>
      </c>
      <c r="F167" s="240">
        <v>662.02</v>
      </c>
    </row>
    <row r="168" spans="1:6" x14ac:dyDescent="0.2">
      <c r="A168" s="575" t="s">
        <v>884</v>
      </c>
      <c r="B168" s="575"/>
      <c r="C168" s="575"/>
      <c r="D168" s="254" t="s">
        <v>1968</v>
      </c>
      <c r="E168" s="249">
        <v>662.02</v>
      </c>
      <c r="F168" s="249">
        <v>662.02</v>
      </c>
    </row>
    <row r="169" spans="1:6" ht="23.25" customHeight="1" x14ac:dyDescent="0.2">
      <c r="A169" s="575" t="s">
        <v>300</v>
      </c>
      <c r="B169" s="575"/>
      <c r="C169" s="575"/>
      <c r="D169" s="254" t="s">
        <v>1969</v>
      </c>
      <c r="E169" s="240">
        <v>397.21</v>
      </c>
      <c r="F169" s="240">
        <v>397.21</v>
      </c>
    </row>
    <row r="170" spans="1:6" ht="24" customHeight="1" x14ac:dyDescent="0.2">
      <c r="A170" s="554" t="s">
        <v>1970</v>
      </c>
      <c r="B170" s="554"/>
      <c r="C170" s="554"/>
      <c r="D170" s="554"/>
      <c r="E170" s="554"/>
      <c r="F170" s="555"/>
    </row>
    <row r="171" spans="1:6" ht="27.75" customHeight="1" x14ac:dyDescent="0.2">
      <c r="A171" s="579" t="s">
        <v>379</v>
      </c>
      <c r="B171" s="579"/>
      <c r="C171" s="579"/>
      <c r="D171" s="255" t="s">
        <v>1971</v>
      </c>
      <c r="E171" s="246">
        <v>982.39</v>
      </c>
      <c r="F171" s="246">
        <v>1281.1199999999999</v>
      </c>
    </row>
    <row r="172" spans="1:6" ht="21" customHeight="1" x14ac:dyDescent="0.2">
      <c r="A172" s="579" t="s">
        <v>380</v>
      </c>
      <c r="B172" s="579"/>
      <c r="C172" s="579"/>
      <c r="D172" s="255" t="s">
        <v>2808</v>
      </c>
      <c r="E172" s="249">
        <v>222.82</v>
      </c>
      <c r="F172" s="249">
        <v>222.82</v>
      </c>
    </row>
    <row r="173" spans="1:6" ht="15" x14ac:dyDescent="0.2">
      <c r="A173" s="582" t="s">
        <v>2745</v>
      </c>
      <c r="B173" s="583"/>
      <c r="C173" s="583"/>
      <c r="D173" s="583"/>
      <c r="E173" s="584"/>
      <c r="F173" s="309"/>
    </row>
    <row r="174" spans="1:6" ht="30.75" customHeight="1" x14ac:dyDescent="0.2">
      <c r="A174" s="575" t="s">
        <v>1973</v>
      </c>
      <c r="B174" s="575"/>
      <c r="C174" s="575"/>
      <c r="D174" s="254" t="s">
        <v>1974</v>
      </c>
      <c r="E174" s="310">
        <v>221.47</v>
      </c>
      <c r="F174" s="310">
        <v>334</v>
      </c>
    </row>
    <row r="175" spans="1:6" ht="15" x14ac:dyDescent="0.2">
      <c r="A175" s="580" t="s">
        <v>1972</v>
      </c>
      <c r="B175" s="580"/>
      <c r="C175" s="580"/>
      <c r="D175" s="580"/>
      <c r="E175" s="580"/>
      <c r="F175" s="581"/>
    </row>
    <row r="176" spans="1:6" ht="25.5" x14ac:dyDescent="0.2">
      <c r="A176" s="575" t="s">
        <v>299</v>
      </c>
      <c r="B176" s="575"/>
      <c r="C176" s="575"/>
      <c r="D176" s="254" t="s">
        <v>1975</v>
      </c>
      <c r="E176" s="240">
        <v>162.71</v>
      </c>
      <c r="F176" s="256">
        <v>162.71</v>
      </c>
    </row>
    <row r="177" spans="1:6" ht="27.75" customHeight="1" x14ac:dyDescent="0.2">
      <c r="A177" s="575" t="s">
        <v>301</v>
      </c>
      <c r="B177" s="575"/>
      <c r="C177" s="575"/>
      <c r="D177" s="254" t="s">
        <v>1976</v>
      </c>
      <c r="E177" s="240">
        <v>154.1</v>
      </c>
      <c r="F177" s="256">
        <v>154.1</v>
      </c>
    </row>
    <row r="178" spans="1:6" ht="15" x14ac:dyDescent="0.2">
      <c r="A178" s="554" t="s">
        <v>1977</v>
      </c>
      <c r="B178" s="554"/>
      <c r="C178" s="554"/>
      <c r="D178" s="554"/>
      <c r="E178" s="554"/>
      <c r="F178" s="555"/>
    </row>
    <row r="179" spans="1:6" ht="25.5" customHeight="1" x14ac:dyDescent="0.2">
      <c r="A179" s="576"/>
      <c r="B179" s="576"/>
      <c r="C179" s="576"/>
      <c r="D179" s="255" t="s">
        <v>1978</v>
      </c>
      <c r="E179" s="240">
        <v>136</v>
      </c>
      <c r="F179" s="256">
        <v>136</v>
      </c>
    </row>
    <row r="180" spans="1:6" ht="15" x14ac:dyDescent="0.2">
      <c r="A180" s="577" t="s">
        <v>1979</v>
      </c>
      <c r="B180" s="577"/>
      <c r="C180" s="577"/>
      <c r="D180" s="577"/>
      <c r="E180" s="577"/>
      <c r="F180" s="578"/>
    </row>
    <row r="181" spans="1:6" ht="22.5" x14ac:dyDescent="0.2">
      <c r="A181" s="257" t="s">
        <v>1980</v>
      </c>
      <c r="B181" s="328" t="s">
        <v>1981</v>
      </c>
      <c r="C181" s="573" t="s">
        <v>1982</v>
      </c>
      <c r="D181" s="574"/>
      <c r="E181" s="258"/>
      <c r="F181" s="258"/>
    </row>
    <row r="182" spans="1:6" x14ac:dyDescent="0.2">
      <c r="A182" s="259" t="s">
        <v>1983</v>
      </c>
      <c r="B182" s="326" t="s">
        <v>1984</v>
      </c>
      <c r="C182" s="259" t="s">
        <v>1985</v>
      </c>
      <c r="D182" s="260" t="s">
        <v>1986</v>
      </c>
      <c r="E182" s="261">
        <v>1620.39</v>
      </c>
      <c r="F182" s="261">
        <v>1620.39</v>
      </c>
    </row>
    <row r="183" spans="1:6" x14ac:dyDescent="0.2">
      <c r="A183" s="259" t="s">
        <v>1987</v>
      </c>
      <c r="B183" s="326" t="s">
        <v>1988</v>
      </c>
      <c r="C183" s="259" t="s">
        <v>1989</v>
      </c>
      <c r="D183" s="260" t="s">
        <v>1990</v>
      </c>
      <c r="E183" s="261">
        <v>5331.74</v>
      </c>
      <c r="F183" s="261">
        <v>5331.74</v>
      </c>
    </row>
    <row r="184" spans="1:6" ht="25.5" x14ac:dyDescent="0.2">
      <c r="A184" s="259" t="s">
        <v>1991</v>
      </c>
      <c r="B184" s="326" t="s">
        <v>1992</v>
      </c>
      <c r="C184" s="259" t="s">
        <v>1993</v>
      </c>
      <c r="D184" s="260" t="s">
        <v>1994</v>
      </c>
      <c r="E184" s="261">
        <v>5331.74</v>
      </c>
      <c r="F184" s="261">
        <v>5331.74</v>
      </c>
    </row>
    <row r="185" spans="1:6" x14ac:dyDescent="0.2">
      <c r="A185" s="259" t="s">
        <v>1995</v>
      </c>
      <c r="B185" s="326" t="s">
        <v>1996</v>
      </c>
      <c r="C185" s="259" t="s">
        <v>1997</v>
      </c>
      <c r="D185" s="260" t="s">
        <v>1998</v>
      </c>
      <c r="E185" s="261">
        <v>5331.74</v>
      </c>
      <c r="F185" s="261">
        <v>5331.74</v>
      </c>
    </row>
    <row r="186" spans="1:6" x14ac:dyDescent="0.2">
      <c r="A186" s="259" t="s">
        <v>1999</v>
      </c>
      <c r="B186" s="326" t="s">
        <v>2000</v>
      </c>
      <c r="C186" s="259" t="s">
        <v>2001</v>
      </c>
      <c r="D186" s="260" t="s">
        <v>2002</v>
      </c>
      <c r="E186" s="261">
        <v>5331.74</v>
      </c>
      <c r="F186" s="261">
        <v>5331.74</v>
      </c>
    </row>
    <row r="187" spans="1:6" x14ac:dyDescent="0.2">
      <c r="A187" s="259" t="s">
        <v>2003</v>
      </c>
      <c r="B187" s="326" t="s">
        <v>2004</v>
      </c>
      <c r="C187" s="259" t="s">
        <v>2005</v>
      </c>
      <c r="D187" s="260" t="s">
        <v>2006</v>
      </c>
      <c r="E187" s="261">
        <v>5331.74</v>
      </c>
      <c r="F187" s="261">
        <v>5331.74</v>
      </c>
    </row>
    <row r="188" spans="1:6" ht="25.5" x14ac:dyDescent="0.2">
      <c r="A188" s="259" t="s">
        <v>2007</v>
      </c>
      <c r="B188" s="326" t="s">
        <v>2008</v>
      </c>
      <c r="C188" s="259" t="s">
        <v>2009</v>
      </c>
      <c r="D188" s="260" t="s">
        <v>2010</v>
      </c>
      <c r="E188" s="261">
        <v>5331.74</v>
      </c>
      <c r="F188" s="261">
        <v>5331.74</v>
      </c>
    </row>
    <row r="189" spans="1:6" x14ac:dyDescent="0.2">
      <c r="A189" s="259" t="s">
        <v>2011</v>
      </c>
      <c r="B189" s="326" t="s">
        <v>2012</v>
      </c>
      <c r="C189" s="259" t="s">
        <v>2013</v>
      </c>
      <c r="D189" s="260" t="s">
        <v>2014</v>
      </c>
      <c r="E189" s="261">
        <v>3606.24</v>
      </c>
      <c r="F189" s="261">
        <v>3606.24</v>
      </c>
    </row>
    <row r="190" spans="1:6" ht="25.5" x14ac:dyDescent="0.2">
      <c r="A190" s="259" t="s">
        <v>2015</v>
      </c>
      <c r="B190" s="326" t="s">
        <v>2016</v>
      </c>
      <c r="C190" s="259" t="s">
        <v>2017</v>
      </c>
      <c r="D190" s="260" t="s">
        <v>2018</v>
      </c>
      <c r="E190" s="261">
        <v>3606.24</v>
      </c>
      <c r="F190" s="261">
        <v>3606.24</v>
      </c>
    </row>
    <row r="191" spans="1:6" x14ac:dyDescent="0.2">
      <c r="A191" s="259" t="s">
        <v>2019</v>
      </c>
      <c r="B191" s="326" t="s">
        <v>2020</v>
      </c>
      <c r="C191" s="259" t="s">
        <v>2021</v>
      </c>
      <c r="D191" s="260" t="s">
        <v>2022</v>
      </c>
      <c r="E191" s="261">
        <v>5331.74</v>
      </c>
      <c r="F191" s="261">
        <v>5331.74</v>
      </c>
    </row>
    <row r="192" spans="1:6" x14ac:dyDescent="0.2">
      <c r="A192" s="259" t="s">
        <v>2023</v>
      </c>
      <c r="B192" s="326" t="s">
        <v>2024</v>
      </c>
      <c r="C192" s="259" t="s">
        <v>2025</v>
      </c>
      <c r="D192" s="260" t="s">
        <v>2026</v>
      </c>
      <c r="E192" s="261">
        <v>5331.74</v>
      </c>
      <c r="F192" s="261">
        <v>5331.74</v>
      </c>
    </row>
    <row r="193" spans="1:6" x14ac:dyDescent="0.2">
      <c r="A193" s="259" t="s">
        <v>2027</v>
      </c>
      <c r="B193" s="326" t="s">
        <v>2028</v>
      </c>
      <c r="C193" s="259" t="s">
        <v>2029</v>
      </c>
      <c r="D193" s="260" t="s">
        <v>2030</v>
      </c>
      <c r="E193" s="261">
        <v>6104.58</v>
      </c>
      <c r="F193" s="261">
        <v>6104.58</v>
      </c>
    </row>
    <row r="194" spans="1:6" x14ac:dyDescent="0.2">
      <c r="A194" s="259" t="s">
        <v>2031</v>
      </c>
      <c r="B194" s="326" t="s">
        <v>2032</v>
      </c>
      <c r="C194" s="259" t="s">
        <v>2033</v>
      </c>
      <c r="D194" s="260" t="s">
        <v>2034</v>
      </c>
      <c r="E194" s="261">
        <v>5331.74</v>
      </c>
      <c r="F194" s="261">
        <v>5331.74</v>
      </c>
    </row>
    <row r="195" spans="1:6" x14ac:dyDescent="0.2">
      <c r="A195" s="259" t="s">
        <v>2035</v>
      </c>
      <c r="B195" s="326" t="s">
        <v>2036</v>
      </c>
      <c r="C195" s="259" t="s">
        <v>2037</v>
      </c>
      <c r="D195" s="260" t="s">
        <v>2038</v>
      </c>
      <c r="E195" s="261">
        <v>5331.74</v>
      </c>
      <c r="F195" s="261">
        <v>5331.74</v>
      </c>
    </row>
    <row r="196" spans="1:6" ht="25.5" x14ac:dyDescent="0.2">
      <c r="A196" s="259" t="s">
        <v>2039</v>
      </c>
      <c r="B196" s="326" t="s">
        <v>2040</v>
      </c>
      <c r="C196" s="259" t="s">
        <v>2041</v>
      </c>
      <c r="D196" s="260" t="s">
        <v>2042</v>
      </c>
      <c r="E196" s="261">
        <v>5331.74</v>
      </c>
      <c r="F196" s="261">
        <v>5331.74</v>
      </c>
    </row>
    <row r="197" spans="1:6" x14ac:dyDescent="0.2">
      <c r="A197" s="259" t="s">
        <v>2043</v>
      </c>
      <c r="B197" s="326" t="s">
        <v>2044</v>
      </c>
      <c r="C197" s="259" t="s">
        <v>2045</v>
      </c>
      <c r="D197" s="260" t="s">
        <v>2046</v>
      </c>
      <c r="E197" s="261">
        <v>5394.58</v>
      </c>
      <c r="F197" s="261">
        <v>5394.58</v>
      </c>
    </row>
    <row r="198" spans="1:6" x14ac:dyDescent="0.2">
      <c r="A198" s="259" t="s">
        <v>2047</v>
      </c>
      <c r="B198" s="326" t="s">
        <v>2048</v>
      </c>
      <c r="C198" s="259" t="s">
        <v>2049</v>
      </c>
      <c r="D198" s="260" t="s">
        <v>2050</v>
      </c>
      <c r="E198" s="261">
        <v>4075.05</v>
      </c>
      <c r="F198" s="261">
        <v>4075.05</v>
      </c>
    </row>
    <row r="199" spans="1:6" x14ac:dyDescent="0.2">
      <c r="A199" s="259" t="s">
        <v>2051</v>
      </c>
      <c r="B199" s="326" t="s">
        <v>2052</v>
      </c>
      <c r="C199" s="259" t="s">
        <v>2053</v>
      </c>
      <c r="D199" s="260" t="s">
        <v>2054</v>
      </c>
      <c r="E199" s="261">
        <v>4073.19</v>
      </c>
      <c r="F199" s="261">
        <v>4073.19</v>
      </c>
    </row>
    <row r="200" spans="1:6" x14ac:dyDescent="0.2">
      <c r="A200" s="259" t="s">
        <v>2055</v>
      </c>
      <c r="B200" s="326" t="s">
        <v>2056</v>
      </c>
      <c r="C200" s="259" t="s">
        <v>2057</v>
      </c>
      <c r="D200" s="260" t="s">
        <v>2058</v>
      </c>
      <c r="E200" s="261">
        <v>5454.61</v>
      </c>
      <c r="F200" s="261">
        <v>5454.61</v>
      </c>
    </row>
    <row r="201" spans="1:6" x14ac:dyDescent="0.2">
      <c r="A201" s="259" t="s">
        <v>2059</v>
      </c>
      <c r="B201" s="326" t="s">
        <v>2060</v>
      </c>
      <c r="C201" s="259" t="s">
        <v>2061</v>
      </c>
      <c r="D201" s="260" t="s">
        <v>2062</v>
      </c>
      <c r="E201" s="261">
        <v>5666.33</v>
      </c>
      <c r="F201" s="261">
        <v>5666.33</v>
      </c>
    </row>
    <row r="202" spans="1:6" x14ac:dyDescent="0.2">
      <c r="A202" s="259" t="s">
        <v>2063</v>
      </c>
      <c r="B202" s="326" t="s">
        <v>2064</v>
      </c>
      <c r="C202" s="259" t="s">
        <v>2065</v>
      </c>
      <c r="D202" s="260" t="s">
        <v>2066</v>
      </c>
      <c r="E202" s="261">
        <v>5666.33</v>
      </c>
      <c r="F202" s="261">
        <v>5666.33</v>
      </c>
    </row>
    <row r="203" spans="1:6" ht="25.5" x14ac:dyDescent="0.2">
      <c r="A203" s="259" t="s">
        <v>2067</v>
      </c>
      <c r="B203" s="326" t="s">
        <v>2068</v>
      </c>
      <c r="C203" s="259" t="s">
        <v>2069</v>
      </c>
      <c r="D203" s="260" t="s">
        <v>2070</v>
      </c>
      <c r="E203" s="261">
        <v>5666.33</v>
      </c>
      <c r="F203" s="261">
        <v>5666.33</v>
      </c>
    </row>
    <row r="204" spans="1:6" ht="25.5" x14ac:dyDescent="0.2">
      <c r="A204" s="259" t="s">
        <v>2071</v>
      </c>
      <c r="B204" s="326" t="s">
        <v>2072</v>
      </c>
      <c r="C204" s="259" t="s">
        <v>2073</v>
      </c>
      <c r="D204" s="260" t="s">
        <v>2074</v>
      </c>
      <c r="E204" s="261">
        <v>7472.65</v>
      </c>
      <c r="F204" s="261">
        <v>7472.65</v>
      </c>
    </row>
    <row r="205" spans="1:6" x14ac:dyDescent="0.2">
      <c r="A205" s="259" t="s">
        <v>2075</v>
      </c>
      <c r="B205" s="326" t="s">
        <v>2076</v>
      </c>
      <c r="C205" s="259" t="s">
        <v>2077</v>
      </c>
      <c r="D205" s="260" t="s">
        <v>2078</v>
      </c>
      <c r="E205" s="261">
        <v>7472.65</v>
      </c>
      <c r="F205" s="261">
        <v>7472.65</v>
      </c>
    </row>
    <row r="206" spans="1:6" ht="25.5" x14ac:dyDescent="0.2">
      <c r="A206" s="259" t="s">
        <v>2079</v>
      </c>
      <c r="B206" s="326" t="s">
        <v>2080</v>
      </c>
      <c r="C206" s="259" t="s">
        <v>2081</v>
      </c>
      <c r="D206" s="260" t="s">
        <v>2082</v>
      </c>
      <c r="E206" s="261">
        <v>7472.65</v>
      </c>
      <c r="F206" s="261">
        <v>7472.65</v>
      </c>
    </row>
    <row r="207" spans="1:6" x14ac:dyDescent="0.2">
      <c r="A207" s="259" t="s">
        <v>2083</v>
      </c>
      <c r="B207" s="326" t="s">
        <v>2084</v>
      </c>
      <c r="C207" s="259" t="s">
        <v>2085</v>
      </c>
      <c r="D207" s="260" t="s">
        <v>2086</v>
      </c>
      <c r="E207" s="261">
        <v>4254.45</v>
      </c>
      <c r="F207" s="261">
        <v>4254.45</v>
      </c>
    </row>
    <row r="208" spans="1:6" ht="25.5" x14ac:dyDescent="0.2">
      <c r="A208" s="259" t="s">
        <v>2087</v>
      </c>
      <c r="B208" s="326" t="s">
        <v>2088</v>
      </c>
      <c r="C208" s="259" t="s">
        <v>2089</v>
      </c>
      <c r="D208" s="260" t="s">
        <v>2090</v>
      </c>
      <c r="E208" s="261">
        <v>4461.3100000000004</v>
      </c>
      <c r="F208" s="261">
        <v>4461.3100000000004</v>
      </c>
    </row>
    <row r="209" spans="1:6" ht="25.5" x14ac:dyDescent="0.2">
      <c r="A209" s="259" t="s">
        <v>2091</v>
      </c>
      <c r="B209" s="326" t="s">
        <v>2092</v>
      </c>
      <c r="C209" s="259" t="s">
        <v>2093</v>
      </c>
      <c r="D209" s="260" t="s">
        <v>2094</v>
      </c>
      <c r="E209" s="261">
        <v>5197</v>
      </c>
      <c r="F209" s="261">
        <v>5197</v>
      </c>
    </row>
    <row r="210" spans="1:6" x14ac:dyDescent="0.2">
      <c r="A210" s="259" t="s">
        <v>2095</v>
      </c>
      <c r="B210" s="326" t="s">
        <v>2096</v>
      </c>
      <c r="C210" s="259" t="s">
        <v>2097</v>
      </c>
      <c r="D210" s="260" t="s">
        <v>2098</v>
      </c>
      <c r="E210" s="261">
        <v>5197</v>
      </c>
      <c r="F210" s="261">
        <v>5197</v>
      </c>
    </row>
    <row r="211" spans="1:6" x14ac:dyDescent="0.2">
      <c r="A211" s="259" t="s">
        <v>2099</v>
      </c>
      <c r="B211" s="326" t="s">
        <v>2100</v>
      </c>
      <c r="C211" s="259" t="s">
        <v>2101</v>
      </c>
      <c r="D211" s="260" t="s">
        <v>2102</v>
      </c>
      <c r="E211" s="261">
        <v>2229.33</v>
      </c>
      <c r="F211" s="261">
        <v>2229.33</v>
      </c>
    </row>
    <row r="212" spans="1:6" x14ac:dyDescent="0.2">
      <c r="A212" s="259" t="s">
        <v>2103</v>
      </c>
      <c r="B212" s="326" t="s">
        <v>2104</v>
      </c>
      <c r="C212" s="259" t="s">
        <v>2105</v>
      </c>
      <c r="D212" s="260" t="s">
        <v>2106</v>
      </c>
      <c r="E212" s="261">
        <v>5696</v>
      </c>
      <c r="F212" s="261">
        <v>5696</v>
      </c>
    </row>
    <row r="213" spans="1:6" x14ac:dyDescent="0.2">
      <c r="A213" s="259" t="s">
        <v>2107</v>
      </c>
      <c r="B213" s="326" t="s">
        <v>2108</v>
      </c>
      <c r="C213" s="259" t="s">
        <v>2109</v>
      </c>
      <c r="D213" s="260" t="s">
        <v>2110</v>
      </c>
      <c r="E213" s="261">
        <v>5696</v>
      </c>
      <c r="F213" s="261">
        <v>5696</v>
      </c>
    </row>
    <row r="214" spans="1:6" x14ac:dyDescent="0.2">
      <c r="A214" s="259" t="s">
        <v>2111</v>
      </c>
      <c r="B214" s="326" t="s">
        <v>2112</v>
      </c>
      <c r="C214" s="259" t="s">
        <v>2113</v>
      </c>
      <c r="D214" s="260" t="s">
        <v>2114</v>
      </c>
      <c r="E214" s="261">
        <v>6544.16</v>
      </c>
      <c r="F214" s="261">
        <v>6544.16</v>
      </c>
    </row>
    <row r="215" spans="1:6" ht="25.5" x14ac:dyDescent="0.2">
      <c r="A215" s="259" t="s">
        <v>2115</v>
      </c>
      <c r="B215" s="326" t="s">
        <v>2116</v>
      </c>
      <c r="C215" s="259" t="s">
        <v>2117</v>
      </c>
      <c r="D215" s="260" t="s">
        <v>2118</v>
      </c>
      <c r="E215" s="261">
        <v>7484.15</v>
      </c>
      <c r="F215" s="261">
        <v>7484.15</v>
      </c>
    </row>
    <row r="216" spans="1:6" ht="38.25" x14ac:dyDescent="0.2">
      <c r="A216" s="259" t="s">
        <v>2119</v>
      </c>
      <c r="B216" s="326" t="s">
        <v>2120</v>
      </c>
      <c r="C216" s="259" t="s">
        <v>2121</v>
      </c>
      <c r="D216" s="260" t="s">
        <v>2122</v>
      </c>
      <c r="E216" s="261">
        <v>5916.44</v>
      </c>
      <c r="F216" s="261">
        <v>5916.44</v>
      </c>
    </row>
    <row r="217" spans="1:6" ht="25.5" x14ac:dyDescent="0.2">
      <c r="A217" s="259" t="s">
        <v>2123</v>
      </c>
      <c r="B217" s="326" t="s">
        <v>2124</v>
      </c>
      <c r="C217" s="259" t="s">
        <v>2125</v>
      </c>
      <c r="D217" s="260" t="s">
        <v>2126</v>
      </c>
      <c r="E217" s="261">
        <v>3531.47</v>
      </c>
      <c r="F217" s="261">
        <v>3531.47</v>
      </c>
    </row>
    <row r="218" spans="1:6" ht="25.5" x14ac:dyDescent="0.2">
      <c r="A218" s="259" t="s">
        <v>2127</v>
      </c>
      <c r="B218" s="326" t="s">
        <v>2128</v>
      </c>
      <c r="C218" s="259" t="s">
        <v>2129</v>
      </c>
      <c r="D218" s="260" t="s">
        <v>2130</v>
      </c>
      <c r="E218" s="261">
        <v>3531.47</v>
      </c>
      <c r="F218" s="261">
        <v>3531.47</v>
      </c>
    </row>
    <row r="219" spans="1:6" x14ac:dyDescent="0.2">
      <c r="A219" s="259" t="s">
        <v>2131</v>
      </c>
      <c r="B219" s="326" t="s">
        <v>2132</v>
      </c>
      <c r="C219" s="259" t="s">
        <v>2133</v>
      </c>
      <c r="D219" s="260" t="s">
        <v>2134</v>
      </c>
      <c r="E219" s="261">
        <v>1280.8800000000001</v>
      </c>
      <c r="F219" s="261">
        <v>1280.8800000000001</v>
      </c>
    </row>
    <row r="220" spans="1:6" x14ac:dyDescent="0.2">
      <c r="A220" s="259" t="s">
        <v>2135</v>
      </c>
      <c r="B220" s="326" t="s">
        <v>2136</v>
      </c>
      <c r="C220" s="259" t="s">
        <v>2137</v>
      </c>
      <c r="D220" s="260" t="s">
        <v>2138</v>
      </c>
      <c r="E220" s="261">
        <v>857.44</v>
      </c>
      <c r="F220" s="261">
        <v>857.44</v>
      </c>
    </row>
    <row r="221" spans="1:6" ht="25.5" x14ac:dyDescent="0.2">
      <c r="A221" s="259" t="s">
        <v>2139</v>
      </c>
      <c r="B221" s="326" t="s">
        <v>2140</v>
      </c>
      <c r="C221" s="259" t="s">
        <v>2141</v>
      </c>
      <c r="D221" s="260" t="s">
        <v>2142</v>
      </c>
      <c r="E221" s="261">
        <v>4746.38</v>
      </c>
      <c r="F221" s="261">
        <v>4746.38</v>
      </c>
    </row>
    <row r="222" spans="1:6" ht="25.5" x14ac:dyDescent="0.2">
      <c r="A222" s="259" t="s">
        <v>2143</v>
      </c>
      <c r="B222" s="326" t="s">
        <v>2144</v>
      </c>
      <c r="C222" s="259" t="s">
        <v>2145</v>
      </c>
      <c r="D222" s="260" t="s">
        <v>2146</v>
      </c>
      <c r="E222" s="261">
        <v>7615.58</v>
      </c>
      <c r="F222" s="261">
        <v>7615.58</v>
      </c>
    </row>
    <row r="223" spans="1:6" ht="25.5" x14ac:dyDescent="0.2">
      <c r="A223" s="259" t="s">
        <v>2147</v>
      </c>
      <c r="B223" s="326" t="s">
        <v>2148</v>
      </c>
      <c r="C223" s="259" t="s">
        <v>2149</v>
      </c>
      <c r="D223" s="260" t="s">
        <v>2150</v>
      </c>
      <c r="E223" s="261">
        <v>4145.13</v>
      </c>
      <c r="F223" s="261">
        <v>4145.13</v>
      </c>
    </row>
    <row r="224" spans="1:6" x14ac:dyDescent="0.2">
      <c r="A224" s="259" t="s">
        <v>2151</v>
      </c>
      <c r="B224" s="326" t="s">
        <v>2152</v>
      </c>
      <c r="C224" s="259" t="s">
        <v>2153</v>
      </c>
      <c r="D224" s="260" t="s">
        <v>2154</v>
      </c>
      <c r="E224" s="261">
        <v>10830.84</v>
      </c>
      <c r="F224" s="261">
        <v>10830.84</v>
      </c>
    </row>
    <row r="225" spans="1:6" x14ac:dyDescent="0.2">
      <c r="A225" s="259" t="s">
        <v>2155</v>
      </c>
      <c r="B225" s="326" t="s">
        <v>2156</v>
      </c>
      <c r="C225" s="259" t="s">
        <v>2157</v>
      </c>
      <c r="D225" s="260" t="s">
        <v>2158</v>
      </c>
      <c r="E225" s="261">
        <v>4145.13</v>
      </c>
      <c r="F225" s="261">
        <v>4145.13</v>
      </c>
    </row>
    <row r="226" spans="1:6" x14ac:dyDescent="0.2">
      <c r="A226" s="259" t="s">
        <v>2159</v>
      </c>
      <c r="B226" s="326" t="s">
        <v>2160</v>
      </c>
      <c r="C226" s="259" t="s">
        <v>2161</v>
      </c>
      <c r="D226" s="260" t="s">
        <v>2162</v>
      </c>
      <c r="E226" s="261">
        <v>4145.13</v>
      </c>
      <c r="F226" s="261">
        <v>4145.13</v>
      </c>
    </row>
    <row r="227" spans="1:6" x14ac:dyDescent="0.2">
      <c r="A227" s="259" t="s">
        <v>2163</v>
      </c>
      <c r="B227" s="326" t="s">
        <v>2164</v>
      </c>
      <c r="C227" s="259" t="s">
        <v>2165</v>
      </c>
      <c r="D227" s="260" t="s">
        <v>2166</v>
      </c>
      <c r="E227" s="261">
        <v>3453</v>
      </c>
      <c r="F227" s="261">
        <v>3453</v>
      </c>
    </row>
    <row r="228" spans="1:6" x14ac:dyDescent="0.2">
      <c r="A228" s="259" t="s">
        <v>2167</v>
      </c>
      <c r="B228" s="326" t="s">
        <v>2168</v>
      </c>
      <c r="C228" s="259" t="s">
        <v>2169</v>
      </c>
      <c r="D228" s="260" t="s">
        <v>2170</v>
      </c>
      <c r="E228" s="261">
        <v>5482.41</v>
      </c>
      <c r="F228" s="261">
        <v>5482.41</v>
      </c>
    </row>
    <row r="229" spans="1:6" x14ac:dyDescent="0.2">
      <c r="A229" s="259" t="s">
        <v>2171</v>
      </c>
      <c r="B229" s="326" t="s">
        <v>2172</v>
      </c>
      <c r="C229" s="259" t="s">
        <v>2173</v>
      </c>
      <c r="D229" s="260" t="s">
        <v>2174</v>
      </c>
      <c r="E229" s="261">
        <v>4346.1000000000004</v>
      </c>
      <c r="F229" s="261">
        <v>4346.1000000000004</v>
      </c>
    </row>
    <row r="230" spans="1:6" ht="25.5" x14ac:dyDescent="0.2">
      <c r="A230" s="259" t="s">
        <v>2175</v>
      </c>
      <c r="B230" s="326" t="s">
        <v>2176</v>
      </c>
      <c r="C230" s="259" t="s">
        <v>2177</v>
      </c>
      <c r="D230" s="260" t="s">
        <v>2178</v>
      </c>
      <c r="E230" s="261">
        <v>4346.1000000000004</v>
      </c>
      <c r="F230" s="261">
        <v>4346.1000000000004</v>
      </c>
    </row>
    <row r="231" spans="1:6" x14ac:dyDescent="0.2">
      <c r="A231" s="259" t="s">
        <v>2179</v>
      </c>
      <c r="B231" s="326" t="s">
        <v>2180</v>
      </c>
      <c r="C231" s="259" t="s">
        <v>2181</v>
      </c>
      <c r="D231" s="260" t="s">
        <v>2182</v>
      </c>
      <c r="E231" s="261">
        <v>4346.1000000000004</v>
      </c>
      <c r="F231" s="261">
        <v>4346.1000000000004</v>
      </c>
    </row>
    <row r="232" spans="1:6" x14ac:dyDescent="0.2">
      <c r="A232" s="259" t="s">
        <v>2183</v>
      </c>
      <c r="B232" s="326" t="s">
        <v>2184</v>
      </c>
      <c r="C232" s="259" t="s">
        <v>2185</v>
      </c>
      <c r="D232" s="260" t="s">
        <v>2186</v>
      </c>
      <c r="E232" s="261">
        <v>4348.96</v>
      </c>
      <c r="F232" s="261">
        <v>4348.96</v>
      </c>
    </row>
    <row r="233" spans="1:6" x14ac:dyDescent="0.2">
      <c r="A233" s="259" t="s">
        <v>2187</v>
      </c>
      <c r="B233" s="326" t="s">
        <v>2188</v>
      </c>
      <c r="C233" s="259" t="s">
        <v>2189</v>
      </c>
      <c r="D233" s="260" t="s">
        <v>2190</v>
      </c>
      <c r="E233" s="261">
        <v>6808.79</v>
      </c>
      <c r="F233" s="261">
        <v>6808.79</v>
      </c>
    </row>
    <row r="234" spans="1:6" x14ac:dyDescent="0.2">
      <c r="A234" s="259" t="s">
        <v>2191</v>
      </c>
      <c r="B234" s="326" t="s">
        <v>2192</v>
      </c>
      <c r="C234" s="259" t="s">
        <v>2193</v>
      </c>
      <c r="D234" s="260" t="s">
        <v>2194</v>
      </c>
      <c r="E234" s="261">
        <v>5392.61</v>
      </c>
      <c r="F234" s="261">
        <v>5392.61</v>
      </c>
    </row>
    <row r="235" spans="1:6" ht="25.5" x14ac:dyDescent="0.2">
      <c r="A235" s="259" t="s">
        <v>2195</v>
      </c>
      <c r="B235" s="326" t="s">
        <v>2196</v>
      </c>
      <c r="C235" s="259" t="s">
        <v>2197</v>
      </c>
      <c r="D235" s="260" t="s">
        <v>2198</v>
      </c>
      <c r="E235" s="261">
        <v>5392.61</v>
      </c>
      <c r="F235" s="261">
        <v>5392.61</v>
      </c>
    </row>
    <row r="236" spans="1:6" x14ac:dyDescent="0.2">
      <c r="A236" s="259" t="s">
        <v>2199</v>
      </c>
      <c r="B236" s="326" t="s">
        <v>2200</v>
      </c>
      <c r="C236" s="259" t="s">
        <v>2201</v>
      </c>
      <c r="D236" s="260" t="s">
        <v>2202</v>
      </c>
      <c r="E236" s="261">
        <v>5090.55</v>
      </c>
      <c r="F236" s="261">
        <v>5090.55</v>
      </c>
    </row>
    <row r="237" spans="1:6" x14ac:dyDescent="0.2">
      <c r="A237" s="259" t="s">
        <v>2203</v>
      </c>
      <c r="B237" s="326" t="s">
        <v>2204</v>
      </c>
      <c r="C237" s="259" t="s">
        <v>2205</v>
      </c>
      <c r="D237" s="260" t="s">
        <v>2206</v>
      </c>
      <c r="E237" s="261">
        <v>5090.55</v>
      </c>
      <c r="F237" s="261">
        <v>5090.55</v>
      </c>
    </row>
    <row r="238" spans="1:6" x14ac:dyDescent="0.2">
      <c r="A238" s="259" t="s">
        <v>2207</v>
      </c>
      <c r="B238" s="326" t="s">
        <v>2208</v>
      </c>
      <c r="C238" s="259" t="s">
        <v>2209</v>
      </c>
      <c r="D238" s="260" t="s">
        <v>2210</v>
      </c>
      <c r="E238" s="261">
        <v>5158.45</v>
      </c>
      <c r="F238" s="261">
        <v>5158.45</v>
      </c>
    </row>
    <row r="239" spans="1:6" x14ac:dyDescent="0.2">
      <c r="A239" s="259" t="s">
        <v>2211</v>
      </c>
      <c r="B239" s="326" t="s">
        <v>2212</v>
      </c>
      <c r="C239" s="259" t="s">
        <v>2213</v>
      </c>
      <c r="D239" s="260" t="s">
        <v>2214</v>
      </c>
      <c r="E239" s="261">
        <v>5355.66</v>
      </c>
      <c r="F239" s="261">
        <v>5355.66</v>
      </c>
    </row>
    <row r="240" spans="1:6" ht="25.5" x14ac:dyDescent="0.2">
      <c r="A240" s="259" t="s">
        <v>2215</v>
      </c>
      <c r="B240" s="326" t="s">
        <v>2216</v>
      </c>
      <c r="C240" s="259" t="s">
        <v>2217</v>
      </c>
      <c r="D240" s="260" t="s">
        <v>2218</v>
      </c>
      <c r="E240" s="261">
        <v>4443.8999999999996</v>
      </c>
      <c r="F240" s="261">
        <v>4443.8999999999996</v>
      </c>
    </row>
    <row r="241" spans="1:6" ht="25.5" x14ac:dyDescent="0.2">
      <c r="A241" s="259" t="s">
        <v>2219</v>
      </c>
      <c r="B241" s="326" t="s">
        <v>2220</v>
      </c>
      <c r="C241" s="259" t="s">
        <v>2221</v>
      </c>
      <c r="D241" s="260" t="s">
        <v>2222</v>
      </c>
      <c r="E241" s="261">
        <v>2612.86</v>
      </c>
      <c r="F241" s="261">
        <v>2612.86</v>
      </c>
    </row>
    <row r="242" spans="1:6" x14ac:dyDescent="0.2">
      <c r="A242" s="259" t="s">
        <v>2223</v>
      </c>
      <c r="B242" s="326" t="s">
        <v>2224</v>
      </c>
      <c r="C242" s="259" t="s">
        <v>2225</v>
      </c>
      <c r="D242" s="260" t="s">
        <v>2226</v>
      </c>
      <c r="E242" s="261">
        <v>5225.71</v>
      </c>
      <c r="F242" s="261">
        <v>5225.71</v>
      </c>
    </row>
    <row r="243" spans="1:6" x14ac:dyDescent="0.2">
      <c r="A243" s="259" t="s">
        <v>2227</v>
      </c>
      <c r="B243" s="326" t="s">
        <v>2228</v>
      </c>
      <c r="C243" s="259" t="s">
        <v>2229</v>
      </c>
      <c r="D243" s="260" t="s">
        <v>2230</v>
      </c>
      <c r="E243" s="261">
        <v>5225.71</v>
      </c>
      <c r="F243" s="261">
        <v>5225.71</v>
      </c>
    </row>
    <row r="244" spans="1:6" ht="25.5" x14ac:dyDescent="0.2">
      <c r="A244" s="259" t="s">
        <v>2231</v>
      </c>
      <c r="B244" s="326" t="s">
        <v>2232</v>
      </c>
      <c r="C244" s="259" t="s">
        <v>2233</v>
      </c>
      <c r="D244" s="260" t="s">
        <v>2234</v>
      </c>
      <c r="E244" s="261">
        <v>5225.71</v>
      </c>
      <c r="F244" s="261">
        <v>5225.71</v>
      </c>
    </row>
    <row r="245" spans="1:6" x14ac:dyDescent="0.2">
      <c r="A245" s="259" t="s">
        <v>2235</v>
      </c>
      <c r="B245" s="326" t="s">
        <v>2236</v>
      </c>
      <c r="C245" s="259" t="s">
        <v>2237</v>
      </c>
      <c r="D245" s="260" t="s">
        <v>2238</v>
      </c>
      <c r="E245" s="261">
        <v>4699.0200000000004</v>
      </c>
      <c r="F245" s="261">
        <v>4699.0200000000004</v>
      </c>
    </row>
    <row r="246" spans="1:6" x14ac:dyDescent="0.2">
      <c r="A246" s="259" t="s">
        <v>2239</v>
      </c>
      <c r="B246" s="326" t="s">
        <v>2240</v>
      </c>
      <c r="C246" s="259" t="s">
        <v>2241</v>
      </c>
      <c r="D246" s="260" t="s">
        <v>2242</v>
      </c>
      <c r="E246" s="261">
        <v>5090.55</v>
      </c>
      <c r="F246" s="261">
        <v>5090.55</v>
      </c>
    </row>
    <row r="247" spans="1:6" ht="25.5" x14ac:dyDescent="0.2">
      <c r="A247" s="259" t="s">
        <v>2243</v>
      </c>
      <c r="B247" s="326" t="s">
        <v>2244</v>
      </c>
      <c r="C247" s="259" t="s">
        <v>2245</v>
      </c>
      <c r="D247" s="260" t="s">
        <v>2246</v>
      </c>
      <c r="E247" s="261">
        <v>5015.8500000000004</v>
      </c>
      <c r="F247" s="261">
        <v>5015.8500000000004</v>
      </c>
    </row>
    <row r="248" spans="1:6" x14ac:dyDescent="0.2">
      <c r="A248" s="259" t="s">
        <v>2247</v>
      </c>
      <c r="B248" s="326" t="s">
        <v>2248</v>
      </c>
      <c r="C248" s="259" t="s">
        <v>2249</v>
      </c>
      <c r="D248" s="260" t="s">
        <v>2250</v>
      </c>
      <c r="E248" s="261">
        <v>9650.6</v>
      </c>
      <c r="F248" s="261">
        <v>9650.6</v>
      </c>
    </row>
    <row r="249" spans="1:6" x14ac:dyDescent="0.2">
      <c r="A249" s="259" t="s">
        <v>2251</v>
      </c>
      <c r="B249" s="326" t="s">
        <v>2252</v>
      </c>
      <c r="C249" s="259" t="s">
        <v>2253</v>
      </c>
      <c r="D249" s="260" t="s">
        <v>2254</v>
      </c>
      <c r="E249" s="261">
        <v>8362.3799999999992</v>
      </c>
      <c r="F249" s="261">
        <v>8362.3799999999992</v>
      </c>
    </row>
    <row r="250" spans="1:6" x14ac:dyDescent="0.2">
      <c r="A250" s="259" t="s">
        <v>2255</v>
      </c>
      <c r="B250" s="326" t="s">
        <v>2256</v>
      </c>
      <c r="C250" s="259" t="s">
        <v>2257</v>
      </c>
      <c r="D250" s="260" t="s">
        <v>2258</v>
      </c>
      <c r="E250" s="261">
        <v>8362.3799999999992</v>
      </c>
      <c r="F250" s="261">
        <v>8362.3799999999992</v>
      </c>
    </row>
    <row r="251" spans="1:6" x14ac:dyDescent="0.2">
      <c r="A251" s="259" t="s">
        <v>2259</v>
      </c>
      <c r="B251" s="326" t="s">
        <v>2260</v>
      </c>
      <c r="C251" s="259" t="s">
        <v>2261</v>
      </c>
      <c r="D251" s="260" t="s">
        <v>2262</v>
      </c>
      <c r="E251" s="261">
        <v>8362.3799999999992</v>
      </c>
      <c r="F251" s="261">
        <v>8362.3799999999992</v>
      </c>
    </row>
    <row r="252" spans="1:6" x14ac:dyDescent="0.2">
      <c r="A252" s="259" t="s">
        <v>2263</v>
      </c>
      <c r="B252" s="326" t="s">
        <v>2264</v>
      </c>
      <c r="C252" s="259" t="s">
        <v>2265</v>
      </c>
      <c r="D252" s="260" t="s">
        <v>2266</v>
      </c>
      <c r="E252" s="261">
        <v>7731.51</v>
      </c>
      <c r="F252" s="261">
        <v>7731.51</v>
      </c>
    </row>
    <row r="253" spans="1:6" x14ac:dyDescent="0.2">
      <c r="A253" s="259" t="s">
        <v>2267</v>
      </c>
      <c r="B253" s="326" t="s">
        <v>2268</v>
      </c>
      <c r="C253" s="259" t="s">
        <v>2269</v>
      </c>
      <c r="D253" s="260" t="s">
        <v>2270</v>
      </c>
      <c r="E253" s="261">
        <v>7731.51</v>
      </c>
      <c r="F253" s="261">
        <v>7731.51</v>
      </c>
    </row>
    <row r="254" spans="1:6" x14ac:dyDescent="0.2">
      <c r="A254" s="259" t="s">
        <v>2271</v>
      </c>
      <c r="B254" s="326" t="s">
        <v>2272</v>
      </c>
      <c r="C254" s="259" t="s">
        <v>2273</v>
      </c>
      <c r="D254" s="260" t="s">
        <v>2274</v>
      </c>
      <c r="E254" s="261">
        <v>7731.51</v>
      </c>
      <c r="F254" s="261">
        <v>7731.51</v>
      </c>
    </row>
    <row r="255" spans="1:6" x14ac:dyDescent="0.2">
      <c r="A255" s="259" t="s">
        <v>2275</v>
      </c>
      <c r="B255" s="326" t="s">
        <v>2276</v>
      </c>
      <c r="C255" s="259" t="s">
        <v>2277</v>
      </c>
      <c r="D255" s="260" t="s">
        <v>2278</v>
      </c>
      <c r="E255" s="261">
        <v>5653.28</v>
      </c>
      <c r="F255" s="261">
        <v>5653.28</v>
      </c>
    </row>
    <row r="256" spans="1:6" ht="25.5" x14ac:dyDescent="0.2">
      <c r="A256" s="259" t="s">
        <v>2279</v>
      </c>
      <c r="B256" s="326" t="s">
        <v>2280</v>
      </c>
      <c r="C256" s="259" t="s">
        <v>2281</v>
      </c>
      <c r="D256" s="260" t="s">
        <v>2282</v>
      </c>
      <c r="E256" s="261">
        <v>5047.63</v>
      </c>
      <c r="F256" s="261">
        <v>5047.63</v>
      </c>
    </row>
    <row r="257" spans="1:6" x14ac:dyDescent="0.2">
      <c r="A257" s="259" t="s">
        <v>2283</v>
      </c>
      <c r="B257" s="326" t="s">
        <v>2284</v>
      </c>
      <c r="C257" s="259" t="s">
        <v>2285</v>
      </c>
      <c r="D257" s="260" t="s">
        <v>2286</v>
      </c>
      <c r="E257" s="261">
        <v>3354.08</v>
      </c>
      <c r="F257" s="261">
        <v>3354.08</v>
      </c>
    </row>
    <row r="258" spans="1:6" x14ac:dyDescent="0.2">
      <c r="A258" s="259" t="s">
        <v>2287</v>
      </c>
      <c r="B258" s="326" t="s">
        <v>2288</v>
      </c>
      <c r="C258" s="259" t="s">
        <v>2289</v>
      </c>
      <c r="D258" s="260" t="s">
        <v>2290</v>
      </c>
      <c r="E258" s="261">
        <v>3354.08</v>
      </c>
      <c r="F258" s="261">
        <v>3354.08</v>
      </c>
    </row>
    <row r="259" spans="1:6" x14ac:dyDescent="0.2">
      <c r="A259" s="259" t="s">
        <v>2291</v>
      </c>
      <c r="B259" s="326" t="s">
        <v>2292</v>
      </c>
      <c r="C259" s="259" t="s">
        <v>2293</v>
      </c>
      <c r="D259" s="260" t="s">
        <v>2294</v>
      </c>
      <c r="E259" s="261">
        <v>3354.08</v>
      </c>
      <c r="F259" s="261">
        <v>3354.08</v>
      </c>
    </row>
    <row r="260" spans="1:6" x14ac:dyDescent="0.2">
      <c r="A260" s="259" t="s">
        <v>2295</v>
      </c>
      <c r="B260" s="326" t="s">
        <v>2296</v>
      </c>
      <c r="C260" s="259" t="s">
        <v>2297</v>
      </c>
      <c r="D260" s="260" t="s">
        <v>2298</v>
      </c>
      <c r="E260" s="261">
        <v>3354.08</v>
      </c>
      <c r="F260" s="261">
        <v>3354.08</v>
      </c>
    </row>
    <row r="261" spans="1:6" x14ac:dyDescent="0.2">
      <c r="A261" s="259" t="s">
        <v>2299</v>
      </c>
      <c r="B261" s="326" t="s">
        <v>2300</v>
      </c>
      <c r="C261" s="259" t="s">
        <v>2301</v>
      </c>
      <c r="D261" s="260" t="s">
        <v>2302</v>
      </c>
      <c r="E261" s="261">
        <v>3354.08</v>
      </c>
      <c r="F261" s="261">
        <v>3354.08</v>
      </c>
    </row>
    <row r="262" spans="1:6" ht="25.5" x14ac:dyDescent="0.2">
      <c r="A262" s="259" t="s">
        <v>2303</v>
      </c>
      <c r="B262" s="326" t="s">
        <v>2304</v>
      </c>
      <c r="C262" s="259" t="s">
        <v>2305</v>
      </c>
      <c r="D262" s="260" t="s">
        <v>2306</v>
      </c>
      <c r="E262" s="261">
        <v>3354.08</v>
      </c>
      <c r="F262" s="261">
        <v>3354.08</v>
      </c>
    </row>
    <row r="263" spans="1:6" x14ac:dyDescent="0.2">
      <c r="A263" s="259" t="s">
        <v>2307</v>
      </c>
      <c r="B263" s="326" t="s">
        <v>2308</v>
      </c>
      <c r="C263" s="259" t="s">
        <v>2309</v>
      </c>
      <c r="D263" s="260" t="s">
        <v>2310</v>
      </c>
      <c r="E263" s="261">
        <v>4974.55</v>
      </c>
      <c r="F263" s="261">
        <v>4974.55</v>
      </c>
    </row>
    <row r="264" spans="1:6" x14ac:dyDescent="0.2">
      <c r="A264" s="259" t="s">
        <v>2311</v>
      </c>
      <c r="B264" s="326" t="s">
        <v>2312</v>
      </c>
      <c r="C264" s="259" t="s">
        <v>2313</v>
      </c>
      <c r="D264" s="260" t="s">
        <v>2314</v>
      </c>
      <c r="E264" s="261">
        <v>4974.55</v>
      </c>
      <c r="F264" s="261">
        <v>4974.55</v>
      </c>
    </row>
    <row r="265" spans="1:6" x14ac:dyDescent="0.2">
      <c r="A265" s="259" t="s">
        <v>2315</v>
      </c>
      <c r="B265" s="326" t="s">
        <v>2316</v>
      </c>
      <c r="C265" s="259" t="s">
        <v>2317</v>
      </c>
      <c r="D265" s="260" t="s">
        <v>2318</v>
      </c>
      <c r="E265" s="261">
        <v>5696</v>
      </c>
      <c r="F265" s="261">
        <v>5696</v>
      </c>
    </row>
    <row r="266" spans="1:6" x14ac:dyDescent="0.2">
      <c r="A266" s="259" t="s">
        <v>2319</v>
      </c>
      <c r="B266" s="326" t="s">
        <v>2320</v>
      </c>
      <c r="C266" s="259" t="s">
        <v>2321</v>
      </c>
      <c r="D266" s="260" t="s">
        <v>2322</v>
      </c>
      <c r="E266" s="261">
        <v>1280.8800000000001</v>
      </c>
      <c r="F266" s="261">
        <v>1280.8800000000001</v>
      </c>
    </row>
    <row r="267" spans="1:6" x14ac:dyDescent="0.2">
      <c r="A267" s="259" t="s">
        <v>2323</v>
      </c>
      <c r="B267" s="326" t="s">
        <v>2324</v>
      </c>
      <c r="C267" s="259" t="s">
        <v>2325</v>
      </c>
      <c r="D267" s="260" t="s">
        <v>2326</v>
      </c>
      <c r="E267" s="261">
        <v>857.44</v>
      </c>
      <c r="F267" s="261">
        <v>857.44</v>
      </c>
    </row>
    <row r="268" spans="1:6" x14ac:dyDescent="0.2">
      <c r="A268" s="259" t="s">
        <v>2327</v>
      </c>
      <c r="B268" s="326" t="s">
        <v>2328</v>
      </c>
      <c r="C268" s="259" t="s">
        <v>2329</v>
      </c>
      <c r="D268" s="260" t="s">
        <v>2330</v>
      </c>
      <c r="E268" s="261">
        <v>10830.84</v>
      </c>
      <c r="F268" s="261">
        <v>10830.84</v>
      </c>
    </row>
    <row r="269" spans="1:6" x14ac:dyDescent="0.2">
      <c r="A269" s="259" t="s">
        <v>2331</v>
      </c>
      <c r="B269" s="326" t="s">
        <v>2332</v>
      </c>
      <c r="C269" s="259" t="s">
        <v>2333</v>
      </c>
      <c r="D269" s="260" t="s">
        <v>2334</v>
      </c>
      <c r="E269" s="261">
        <v>3453</v>
      </c>
      <c r="F269" s="261">
        <v>3453</v>
      </c>
    </row>
    <row r="270" spans="1:6" x14ac:dyDescent="0.2">
      <c r="A270" s="259" t="s">
        <v>2335</v>
      </c>
      <c r="B270" s="326" t="s">
        <v>2336</v>
      </c>
      <c r="C270" s="259" t="s">
        <v>2337</v>
      </c>
      <c r="D270" s="260" t="s">
        <v>2338</v>
      </c>
      <c r="E270" s="261">
        <v>3453</v>
      </c>
      <c r="F270" s="261">
        <v>3453</v>
      </c>
    </row>
    <row r="271" spans="1:6" x14ac:dyDescent="0.2">
      <c r="A271" s="259" t="s">
        <v>2339</v>
      </c>
      <c r="B271" s="326" t="s">
        <v>2340</v>
      </c>
      <c r="C271" s="259" t="s">
        <v>2341</v>
      </c>
      <c r="D271" s="260" t="s">
        <v>2342</v>
      </c>
      <c r="E271" s="261">
        <v>3453</v>
      </c>
      <c r="F271" s="261">
        <v>3453</v>
      </c>
    </row>
  </sheetData>
  <mergeCells count="177">
    <mergeCell ref="E1:F1"/>
    <mergeCell ref="C2:F2"/>
    <mergeCell ref="A3:C3"/>
    <mergeCell ref="A4:F4"/>
    <mergeCell ref="A5:C5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  <mergeCell ref="A21:F21"/>
    <mergeCell ref="A22:C22"/>
    <mergeCell ref="A23:C23"/>
    <mergeCell ref="A24:C24"/>
    <mergeCell ref="A25:C25"/>
    <mergeCell ref="A16:C16"/>
    <mergeCell ref="A17:C17"/>
    <mergeCell ref="A18:C18"/>
    <mergeCell ref="A19:C19"/>
    <mergeCell ref="A20:C20"/>
    <mergeCell ref="A31:C31"/>
    <mergeCell ref="A33:F33"/>
    <mergeCell ref="A34:C34"/>
    <mergeCell ref="A35:C35"/>
    <mergeCell ref="A36:C36"/>
    <mergeCell ref="A26:C26"/>
    <mergeCell ref="A27:C27"/>
    <mergeCell ref="A28:C28"/>
    <mergeCell ref="A29:C29"/>
    <mergeCell ref="A30:C30"/>
    <mergeCell ref="A42:C42"/>
    <mergeCell ref="A32:C32"/>
    <mergeCell ref="A43:C43"/>
    <mergeCell ref="A44:C44"/>
    <mergeCell ref="A45:C45"/>
    <mergeCell ref="A46:C46"/>
    <mergeCell ref="A37:C37"/>
    <mergeCell ref="A38:C38"/>
    <mergeCell ref="A39:C39"/>
    <mergeCell ref="A40:C40"/>
    <mergeCell ref="A41:C41"/>
    <mergeCell ref="A52:C52"/>
    <mergeCell ref="A53:C53"/>
    <mergeCell ref="A54:C54"/>
    <mergeCell ref="A55:C55"/>
    <mergeCell ref="A56:C56"/>
    <mergeCell ref="A47:C47"/>
    <mergeCell ref="A48:C48"/>
    <mergeCell ref="A49:C49"/>
    <mergeCell ref="A50:C50"/>
    <mergeCell ref="A51:F51"/>
    <mergeCell ref="A62:C62"/>
    <mergeCell ref="A63:C63"/>
    <mergeCell ref="A64:C64"/>
    <mergeCell ref="A65:C65"/>
    <mergeCell ref="A66:C66"/>
    <mergeCell ref="A57:C57"/>
    <mergeCell ref="A58:C58"/>
    <mergeCell ref="A59:C59"/>
    <mergeCell ref="A60:C60"/>
    <mergeCell ref="A61:C61"/>
    <mergeCell ref="A72:C72"/>
    <mergeCell ref="A73:C73"/>
    <mergeCell ref="A74:C74"/>
    <mergeCell ref="A75:C75"/>
    <mergeCell ref="A76:C76"/>
    <mergeCell ref="D67:F67"/>
    <mergeCell ref="A68:C68"/>
    <mergeCell ref="A69:C69"/>
    <mergeCell ref="A70:C70"/>
    <mergeCell ref="A71:C71"/>
    <mergeCell ref="A82:C82"/>
    <mergeCell ref="A83:C83"/>
    <mergeCell ref="A84:F84"/>
    <mergeCell ref="A85:C85"/>
    <mergeCell ref="A86:C86"/>
    <mergeCell ref="A77:C77"/>
    <mergeCell ref="A78:C78"/>
    <mergeCell ref="A79:C79"/>
    <mergeCell ref="A80:C80"/>
    <mergeCell ref="A81:C81"/>
    <mergeCell ref="A92:C92"/>
    <mergeCell ref="A93:C93"/>
    <mergeCell ref="A94:C94"/>
    <mergeCell ref="A95:C95"/>
    <mergeCell ref="A96:C96"/>
    <mergeCell ref="A87:C87"/>
    <mergeCell ref="A88:C88"/>
    <mergeCell ref="A89:C89"/>
    <mergeCell ref="A90:C90"/>
    <mergeCell ref="A91:C91"/>
    <mergeCell ref="A102:C102"/>
    <mergeCell ref="A103:C103"/>
    <mergeCell ref="A104:C104"/>
    <mergeCell ref="A105:C105"/>
    <mergeCell ref="A106:C106"/>
    <mergeCell ref="A97:C97"/>
    <mergeCell ref="A98:C98"/>
    <mergeCell ref="A99:C99"/>
    <mergeCell ref="A100:C100"/>
    <mergeCell ref="A101:C101"/>
    <mergeCell ref="A112:C112"/>
    <mergeCell ref="A113:C113"/>
    <mergeCell ref="A114:C114"/>
    <mergeCell ref="A115:F115"/>
    <mergeCell ref="A116:C116"/>
    <mergeCell ref="A107:C107"/>
    <mergeCell ref="A108:C108"/>
    <mergeCell ref="A109:C109"/>
    <mergeCell ref="A110:C110"/>
    <mergeCell ref="A111:C111"/>
    <mergeCell ref="A122:C122"/>
    <mergeCell ref="A123:C123"/>
    <mergeCell ref="A124:C124"/>
    <mergeCell ref="A125:C125"/>
    <mergeCell ref="A126:C126"/>
    <mergeCell ref="A117:C117"/>
    <mergeCell ref="A118:C118"/>
    <mergeCell ref="A119:C119"/>
    <mergeCell ref="A120:C120"/>
    <mergeCell ref="A121:C121"/>
    <mergeCell ref="A132:C132"/>
    <mergeCell ref="A133:C133"/>
    <mergeCell ref="A134:C134"/>
    <mergeCell ref="A135:C135"/>
    <mergeCell ref="A136:C136"/>
    <mergeCell ref="A127:C127"/>
    <mergeCell ref="A128:C128"/>
    <mergeCell ref="A129:C129"/>
    <mergeCell ref="A130:C130"/>
    <mergeCell ref="A131:C131"/>
    <mergeCell ref="A142:C142"/>
    <mergeCell ref="A143:C143"/>
    <mergeCell ref="A144:C144"/>
    <mergeCell ref="A145:C145"/>
    <mergeCell ref="A146:F146"/>
    <mergeCell ref="A137:C137"/>
    <mergeCell ref="A138:C138"/>
    <mergeCell ref="A139:C139"/>
    <mergeCell ref="A140:C140"/>
    <mergeCell ref="A141:C141"/>
    <mergeCell ref="A156:F156"/>
    <mergeCell ref="A157:C157"/>
    <mergeCell ref="A147:C147"/>
    <mergeCell ref="A148:F148"/>
    <mergeCell ref="A149:C151"/>
    <mergeCell ref="A152:F152"/>
    <mergeCell ref="A153:C155"/>
    <mergeCell ref="A158:F158"/>
    <mergeCell ref="A159:C159"/>
    <mergeCell ref="A160:C160"/>
    <mergeCell ref="A161:F161"/>
    <mergeCell ref="A167:C167"/>
    <mergeCell ref="A168:C168"/>
    <mergeCell ref="A169:C169"/>
    <mergeCell ref="A170:F170"/>
    <mergeCell ref="A171:C171"/>
    <mergeCell ref="A162:C162"/>
    <mergeCell ref="A163:F163"/>
    <mergeCell ref="A164:C164"/>
    <mergeCell ref="A165:F165"/>
    <mergeCell ref="A166:C166"/>
    <mergeCell ref="C181:D181"/>
    <mergeCell ref="A177:C177"/>
    <mergeCell ref="A178:F178"/>
    <mergeCell ref="A179:C179"/>
    <mergeCell ref="A180:F180"/>
    <mergeCell ref="A172:C172"/>
    <mergeCell ref="A174:C174"/>
    <mergeCell ref="A175:F175"/>
    <mergeCell ref="A176:C176"/>
    <mergeCell ref="A173:E173"/>
  </mergeCells>
  <phoneticPr fontId="5" type="noConversion"/>
  <pageMargins left="0.59055118110236227" right="0.39370078740157483" top="0.59055118110236227" bottom="0.39370078740157483" header="0.51181102362204722" footer="0.51181102362204722"/>
  <pageSetup paperSize="9" scale="85" orientation="portrait" r:id="rId1"/>
  <headerFooter alignWithMargins="0"/>
  <rowBreaks count="3" manualBreakCount="3">
    <brk id="50" max="5" man="1"/>
    <brk id="114" max="5" man="1"/>
    <brk id="17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F23"/>
  <sheetViews>
    <sheetView view="pageBreakPreview" zoomScale="120" zoomScaleNormal="100" zoomScaleSheetLayoutView="12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K8" sqref="K8"/>
    </sheetView>
  </sheetViews>
  <sheetFormatPr defaultRowHeight="12.75" x14ac:dyDescent="0.2"/>
  <cols>
    <col min="1" max="1" width="19.140625" customWidth="1"/>
    <col min="2" max="2" width="33.28515625" customWidth="1"/>
    <col min="3" max="3" width="14" customWidth="1"/>
    <col min="4" max="4" width="28" customWidth="1"/>
    <col min="5" max="5" width="15" customWidth="1"/>
    <col min="6" max="6" width="13.28515625" customWidth="1"/>
  </cols>
  <sheetData>
    <row r="1" spans="1:6" ht="50.25" customHeight="1" x14ac:dyDescent="0.2">
      <c r="A1" s="159"/>
      <c r="B1" s="159"/>
      <c r="C1" s="159"/>
      <c r="D1" s="432" t="s">
        <v>2595</v>
      </c>
      <c r="E1" s="432"/>
      <c r="F1" s="432"/>
    </row>
    <row r="2" spans="1:6" ht="34.5" customHeight="1" x14ac:dyDescent="0.2">
      <c r="A2" s="433" t="s">
        <v>1311</v>
      </c>
      <c r="B2" s="433"/>
      <c r="C2" s="433"/>
      <c r="D2" s="433"/>
      <c r="E2" s="433"/>
      <c r="F2" s="433"/>
    </row>
    <row r="3" spans="1:6" ht="34.5" customHeight="1" x14ac:dyDescent="0.2">
      <c r="A3" s="160" t="s">
        <v>1256</v>
      </c>
      <c r="B3" s="160" t="s">
        <v>155</v>
      </c>
      <c r="C3" s="160" t="s">
        <v>738</v>
      </c>
      <c r="D3" s="30" t="s">
        <v>512</v>
      </c>
      <c r="E3" s="6" t="s">
        <v>1257</v>
      </c>
      <c r="F3" s="161" t="s">
        <v>1258</v>
      </c>
    </row>
    <row r="4" spans="1:6" s="26" customFormat="1" ht="34.5" customHeight="1" x14ac:dyDescent="0.2">
      <c r="A4" s="162" t="s">
        <v>1259</v>
      </c>
      <c r="B4" s="163" t="s">
        <v>1260</v>
      </c>
      <c r="C4" s="164" t="s">
        <v>1312</v>
      </c>
      <c r="D4" s="164" t="s">
        <v>1313</v>
      </c>
      <c r="E4" s="165">
        <v>1</v>
      </c>
      <c r="F4" s="166">
        <v>6122.18</v>
      </c>
    </row>
    <row r="5" spans="1:6" s="26" customFormat="1" ht="34.5" customHeight="1" x14ac:dyDescent="0.2">
      <c r="A5" s="162" t="s">
        <v>1261</v>
      </c>
      <c r="B5" s="163" t="s">
        <v>739</v>
      </c>
      <c r="C5" s="164" t="s">
        <v>1312</v>
      </c>
      <c r="D5" s="164" t="s">
        <v>1313</v>
      </c>
      <c r="E5" s="165">
        <v>1</v>
      </c>
      <c r="F5" s="166">
        <v>6122.18</v>
      </c>
    </row>
    <row r="6" spans="1:6" s="26" customFormat="1" ht="34.5" customHeight="1" x14ac:dyDescent="0.2">
      <c r="A6" s="162" t="s">
        <v>1262</v>
      </c>
      <c r="B6" s="163" t="s">
        <v>740</v>
      </c>
      <c r="C6" s="164" t="s">
        <v>1312</v>
      </c>
      <c r="D6" s="164" t="s">
        <v>1313</v>
      </c>
      <c r="E6" s="167">
        <v>1.05</v>
      </c>
      <c r="F6" s="166">
        <v>6428.29</v>
      </c>
    </row>
    <row r="7" spans="1:6" s="26" customFormat="1" ht="64.5" customHeight="1" x14ac:dyDescent="0.2">
      <c r="A7" s="162" t="s">
        <v>1263</v>
      </c>
      <c r="B7" s="163" t="s">
        <v>741</v>
      </c>
      <c r="C7" s="164" t="s">
        <v>1312</v>
      </c>
      <c r="D7" s="164" t="s">
        <v>1313</v>
      </c>
      <c r="E7" s="167">
        <v>1.08</v>
      </c>
      <c r="F7" s="166">
        <v>6611.95</v>
      </c>
    </row>
    <row r="8" spans="1:6" s="26" customFormat="1" ht="14.25" x14ac:dyDescent="0.2">
      <c r="A8" s="162" t="s">
        <v>1314</v>
      </c>
      <c r="B8" s="163" t="s">
        <v>1315</v>
      </c>
      <c r="C8" s="164" t="s">
        <v>1312</v>
      </c>
      <c r="D8" s="164" t="s">
        <v>310</v>
      </c>
      <c r="E8" s="167">
        <v>0.92</v>
      </c>
      <c r="F8" s="166">
        <v>5632.41</v>
      </c>
    </row>
    <row r="9" spans="1:6" s="26" customFormat="1" ht="28.5" x14ac:dyDescent="0.2">
      <c r="A9" s="162" t="s">
        <v>1316</v>
      </c>
      <c r="B9" s="163" t="s">
        <v>1317</v>
      </c>
      <c r="C9" s="164" t="s">
        <v>1312</v>
      </c>
      <c r="D9" s="164" t="s">
        <v>310</v>
      </c>
      <c r="E9" s="167">
        <v>2.76</v>
      </c>
      <c r="F9" s="166">
        <v>16897.22</v>
      </c>
    </row>
    <row r="10" spans="1:6" s="26" customFormat="1" ht="14.25" x14ac:dyDescent="0.2">
      <c r="A10" s="162" t="s">
        <v>1318</v>
      </c>
      <c r="B10" s="163" t="s">
        <v>1319</v>
      </c>
      <c r="C10" s="164" t="s">
        <v>1312</v>
      </c>
      <c r="D10" s="164" t="s">
        <v>310</v>
      </c>
      <c r="E10" s="167">
        <v>2.88</v>
      </c>
      <c r="F10" s="166">
        <v>17631.88</v>
      </c>
    </row>
    <row r="11" spans="1:6" s="26" customFormat="1" ht="14.25" x14ac:dyDescent="0.2">
      <c r="A11" s="162" t="s">
        <v>1320</v>
      </c>
      <c r="B11" s="163" t="s">
        <v>1321</v>
      </c>
      <c r="C11" s="164" t="s">
        <v>1312</v>
      </c>
      <c r="D11" s="164" t="s">
        <v>310</v>
      </c>
      <c r="E11" s="167">
        <v>2.5099999999999998</v>
      </c>
      <c r="F11" s="166">
        <v>15366.67</v>
      </c>
    </row>
    <row r="12" spans="1:6" s="5" customFormat="1" ht="28.5" x14ac:dyDescent="0.2">
      <c r="A12" s="162" t="s">
        <v>466</v>
      </c>
      <c r="B12" s="163" t="s">
        <v>2573</v>
      </c>
      <c r="C12" s="164" t="s">
        <v>1312</v>
      </c>
      <c r="D12" s="164" t="s">
        <v>310</v>
      </c>
      <c r="E12" s="288">
        <v>3.01</v>
      </c>
      <c r="F12" s="166">
        <v>18427.759999999998</v>
      </c>
    </row>
    <row r="13" spans="1:6" s="26" customFormat="1" ht="14.25" x14ac:dyDescent="0.2">
      <c r="A13" s="162" t="s">
        <v>1322</v>
      </c>
      <c r="B13" s="163" t="s">
        <v>1323</v>
      </c>
      <c r="C13" s="170" t="s">
        <v>743</v>
      </c>
      <c r="D13" s="164" t="s">
        <v>310</v>
      </c>
      <c r="E13" s="167">
        <v>5.23</v>
      </c>
      <c r="F13" s="166">
        <v>32019</v>
      </c>
    </row>
    <row r="14" spans="1:6" s="26" customFormat="1" ht="28.5" x14ac:dyDescent="0.2">
      <c r="A14" s="162" t="s">
        <v>1324</v>
      </c>
      <c r="B14" s="163" t="s">
        <v>1325</v>
      </c>
      <c r="C14" s="170" t="s">
        <v>743</v>
      </c>
      <c r="D14" s="164" t="s">
        <v>310</v>
      </c>
      <c r="E14" s="167">
        <v>5.48</v>
      </c>
      <c r="F14" s="166">
        <v>33549.550000000003</v>
      </c>
    </row>
    <row r="15" spans="1:6" s="26" customFormat="1" ht="28.5" x14ac:dyDescent="0.2">
      <c r="A15" s="168" t="s">
        <v>465</v>
      </c>
      <c r="B15" s="169" t="s">
        <v>742</v>
      </c>
      <c r="C15" s="170" t="s">
        <v>743</v>
      </c>
      <c r="D15" s="170" t="s">
        <v>310</v>
      </c>
      <c r="E15" s="167">
        <v>5.73</v>
      </c>
      <c r="F15" s="166">
        <v>35080.089999999997</v>
      </c>
    </row>
    <row r="16" spans="1:6" s="26" customFormat="1" ht="28.5" x14ac:dyDescent="0.2">
      <c r="A16" s="168" t="s">
        <v>1264</v>
      </c>
      <c r="B16" s="169" t="s">
        <v>1326</v>
      </c>
      <c r="C16" s="170" t="s">
        <v>1327</v>
      </c>
      <c r="D16" s="164" t="s">
        <v>1313</v>
      </c>
      <c r="E16" s="167">
        <v>1</v>
      </c>
      <c r="F16" s="166">
        <v>4310.8</v>
      </c>
    </row>
    <row r="17" spans="1:6" s="26" customFormat="1" ht="28.5" x14ac:dyDescent="0.2">
      <c r="A17" s="168" t="s">
        <v>467</v>
      </c>
      <c r="B17" s="169" t="s">
        <v>744</v>
      </c>
      <c r="C17" s="170" t="s">
        <v>1327</v>
      </c>
      <c r="D17" s="170" t="s">
        <v>310</v>
      </c>
      <c r="E17" s="167">
        <v>4.92</v>
      </c>
      <c r="F17" s="166">
        <v>21209.14</v>
      </c>
    </row>
    <row r="18" spans="1:6" ht="42.75" x14ac:dyDescent="0.2">
      <c r="A18" s="168" t="s">
        <v>1265</v>
      </c>
      <c r="B18" s="169" t="s">
        <v>1266</v>
      </c>
      <c r="C18" s="170" t="s">
        <v>1327</v>
      </c>
      <c r="D18" s="164" t="s">
        <v>1313</v>
      </c>
      <c r="E18" s="167">
        <v>1.24</v>
      </c>
      <c r="F18" s="166">
        <v>5345.39</v>
      </c>
    </row>
    <row r="19" spans="1:6" ht="28.5" x14ac:dyDescent="0.2">
      <c r="A19" s="168" t="s">
        <v>1328</v>
      </c>
      <c r="B19" s="169" t="s">
        <v>1329</v>
      </c>
      <c r="C19" s="170" t="s">
        <v>1327</v>
      </c>
      <c r="D19" s="164" t="s">
        <v>1313</v>
      </c>
      <c r="E19" s="288">
        <v>1.0900000000000001</v>
      </c>
      <c r="F19" s="166">
        <v>4698.7700000000004</v>
      </c>
    </row>
    <row r="21" spans="1:6" x14ac:dyDescent="0.2">
      <c r="A21" s="159"/>
      <c r="B21" s="159"/>
      <c r="C21" s="159"/>
      <c r="D21" s="159"/>
      <c r="E21" s="159"/>
      <c r="F21" s="159"/>
    </row>
    <row r="22" spans="1:6" x14ac:dyDescent="0.2">
      <c r="A22" s="159"/>
      <c r="B22" s="159"/>
      <c r="C22" s="159"/>
      <c r="D22" s="159"/>
      <c r="E22" s="159"/>
      <c r="F22" s="159"/>
    </row>
    <row r="23" spans="1:6" x14ac:dyDescent="0.2">
      <c r="A23" s="159"/>
      <c r="B23" s="159"/>
      <c r="C23" s="159"/>
      <c r="D23" s="159"/>
      <c r="E23" s="159"/>
      <c r="F23" s="159"/>
    </row>
  </sheetData>
  <mergeCells count="2">
    <mergeCell ref="D1:F1"/>
    <mergeCell ref="A2:F2"/>
  </mergeCells>
  <phoneticPr fontId="0" type="noConversion"/>
  <pageMargins left="0.75" right="0.75" top="1" bottom="1" header="0.5" footer="0.5"/>
  <pageSetup paperSize="9" scale="71" orientation="portrait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1"/>
  <sheetViews>
    <sheetView view="pageBreakPreview" zoomScale="130" zoomScaleNormal="100" zoomScaleSheetLayoutView="130" workbookViewId="0">
      <pane xSplit="1" ySplit="1" topLeftCell="B2" activePane="bottomRight" state="frozen"/>
      <selection pane="topRight" activeCell="B1" sqref="B1"/>
      <selection pane="bottomLeft" activeCell="A4" sqref="A4"/>
      <selection pane="bottomRight" activeCell="G12" sqref="G12"/>
    </sheetView>
  </sheetViews>
  <sheetFormatPr defaultRowHeight="15" x14ac:dyDescent="0.2"/>
  <cols>
    <col min="1" max="1" width="23.85546875" style="69" customWidth="1"/>
    <col min="2" max="3" width="26.5703125" style="69" customWidth="1"/>
    <col min="4" max="4" width="11.28515625" style="69" customWidth="1"/>
    <col min="5" max="256" width="9.140625" style="69"/>
    <col min="257" max="257" width="23" style="69" customWidth="1"/>
    <col min="258" max="259" width="27.28515625" style="69" customWidth="1"/>
    <col min="260" max="260" width="11.28515625" style="69" customWidth="1"/>
    <col min="261" max="512" width="9.140625" style="69"/>
    <col min="513" max="513" width="23" style="69" customWidth="1"/>
    <col min="514" max="515" width="27.28515625" style="69" customWidth="1"/>
    <col min="516" max="516" width="11.28515625" style="69" customWidth="1"/>
    <col min="517" max="768" width="9.140625" style="69"/>
    <col min="769" max="769" width="23" style="69" customWidth="1"/>
    <col min="770" max="771" width="27.28515625" style="69" customWidth="1"/>
    <col min="772" max="772" width="11.28515625" style="69" customWidth="1"/>
    <col min="773" max="1024" width="9.140625" style="69"/>
    <col min="1025" max="1025" width="23" style="69" customWidth="1"/>
    <col min="1026" max="1027" width="27.28515625" style="69" customWidth="1"/>
    <col min="1028" max="1028" width="11.28515625" style="69" customWidth="1"/>
    <col min="1029" max="1280" width="9.140625" style="69"/>
    <col min="1281" max="1281" width="23" style="69" customWidth="1"/>
    <col min="1282" max="1283" width="27.28515625" style="69" customWidth="1"/>
    <col min="1284" max="1284" width="11.28515625" style="69" customWidth="1"/>
    <col min="1285" max="1536" width="9.140625" style="69"/>
    <col min="1537" max="1537" width="23" style="69" customWidth="1"/>
    <col min="1538" max="1539" width="27.28515625" style="69" customWidth="1"/>
    <col min="1540" max="1540" width="11.28515625" style="69" customWidth="1"/>
    <col min="1541" max="1792" width="9.140625" style="69"/>
    <col min="1793" max="1793" width="23" style="69" customWidth="1"/>
    <col min="1794" max="1795" width="27.28515625" style="69" customWidth="1"/>
    <col min="1796" max="1796" width="11.28515625" style="69" customWidth="1"/>
    <col min="1797" max="2048" width="9.140625" style="69"/>
    <col min="2049" max="2049" width="23" style="69" customWidth="1"/>
    <col min="2050" max="2051" width="27.28515625" style="69" customWidth="1"/>
    <col min="2052" max="2052" width="11.28515625" style="69" customWidth="1"/>
    <col min="2053" max="2304" width="9.140625" style="69"/>
    <col min="2305" max="2305" width="23" style="69" customWidth="1"/>
    <col min="2306" max="2307" width="27.28515625" style="69" customWidth="1"/>
    <col min="2308" max="2308" width="11.28515625" style="69" customWidth="1"/>
    <col min="2309" max="2560" width="9.140625" style="69"/>
    <col min="2561" max="2561" width="23" style="69" customWidth="1"/>
    <col min="2562" max="2563" width="27.28515625" style="69" customWidth="1"/>
    <col min="2564" max="2564" width="11.28515625" style="69" customWidth="1"/>
    <col min="2565" max="2816" width="9.140625" style="69"/>
    <col min="2817" max="2817" width="23" style="69" customWidth="1"/>
    <col min="2818" max="2819" width="27.28515625" style="69" customWidth="1"/>
    <col min="2820" max="2820" width="11.28515625" style="69" customWidth="1"/>
    <col min="2821" max="3072" width="9.140625" style="69"/>
    <col min="3073" max="3073" width="23" style="69" customWidth="1"/>
    <col min="3074" max="3075" width="27.28515625" style="69" customWidth="1"/>
    <col min="3076" max="3076" width="11.28515625" style="69" customWidth="1"/>
    <col min="3077" max="3328" width="9.140625" style="69"/>
    <col min="3329" max="3329" width="23" style="69" customWidth="1"/>
    <col min="3330" max="3331" width="27.28515625" style="69" customWidth="1"/>
    <col min="3332" max="3332" width="11.28515625" style="69" customWidth="1"/>
    <col min="3333" max="3584" width="9.140625" style="69"/>
    <col min="3585" max="3585" width="23" style="69" customWidth="1"/>
    <col min="3586" max="3587" width="27.28515625" style="69" customWidth="1"/>
    <col min="3588" max="3588" width="11.28515625" style="69" customWidth="1"/>
    <col min="3589" max="3840" width="9.140625" style="69"/>
    <col min="3841" max="3841" width="23" style="69" customWidth="1"/>
    <col min="3842" max="3843" width="27.28515625" style="69" customWidth="1"/>
    <col min="3844" max="3844" width="11.28515625" style="69" customWidth="1"/>
    <col min="3845" max="4096" width="9.140625" style="69"/>
    <col min="4097" max="4097" width="23" style="69" customWidth="1"/>
    <col min="4098" max="4099" width="27.28515625" style="69" customWidth="1"/>
    <col min="4100" max="4100" width="11.28515625" style="69" customWidth="1"/>
    <col min="4101" max="4352" width="9.140625" style="69"/>
    <col min="4353" max="4353" width="23" style="69" customWidth="1"/>
    <col min="4354" max="4355" width="27.28515625" style="69" customWidth="1"/>
    <col min="4356" max="4356" width="11.28515625" style="69" customWidth="1"/>
    <col min="4357" max="4608" width="9.140625" style="69"/>
    <col min="4609" max="4609" width="23" style="69" customWidth="1"/>
    <col min="4610" max="4611" width="27.28515625" style="69" customWidth="1"/>
    <col min="4612" max="4612" width="11.28515625" style="69" customWidth="1"/>
    <col min="4613" max="4864" width="9.140625" style="69"/>
    <col min="4865" max="4865" width="23" style="69" customWidth="1"/>
    <col min="4866" max="4867" width="27.28515625" style="69" customWidth="1"/>
    <col min="4868" max="4868" width="11.28515625" style="69" customWidth="1"/>
    <col min="4869" max="5120" width="9.140625" style="69"/>
    <col min="5121" max="5121" width="23" style="69" customWidth="1"/>
    <col min="5122" max="5123" width="27.28515625" style="69" customWidth="1"/>
    <col min="5124" max="5124" width="11.28515625" style="69" customWidth="1"/>
    <col min="5125" max="5376" width="9.140625" style="69"/>
    <col min="5377" max="5377" width="23" style="69" customWidth="1"/>
    <col min="5378" max="5379" width="27.28515625" style="69" customWidth="1"/>
    <col min="5380" max="5380" width="11.28515625" style="69" customWidth="1"/>
    <col min="5381" max="5632" width="9.140625" style="69"/>
    <col min="5633" max="5633" width="23" style="69" customWidth="1"/>
    <col min="5634" max="5635" width="27.28515625" style="69" customWidth="1"/>
    <col min="5636" max="5636" width="11.28515625" style="69" customWidth="1"/>
    <col min="5637" max="5888" width="9.140625" style="69"/>
    <col min="5889" max="5889" width="23" style="69" customWidth="1"/>
    <col min="5890" max="5891" width="27.28515625" style="69" customWidth="1"/>
    <col min="5892" max="5892" width="11.28515625" style="69" customWidth="1"/>
    <col min="5893" max="6144" width="9.140625" style="69"/>
    <col min="6145" max="6145" width="23" style="69" customWidth="1"/>
    <col min="6146" max="6147" width="27.28515625" style="69" customWidth="1"/>
    <col min="6148" max="6148" width="11.28515625" style="69" customWidth="1"/>
    <col min="6149" max="6400" width="9.140625" style="69"/>
    <col min="6401" max="6401" width="23" style="69" customWidth="1"/>
    <col min="6402" max="6403" width="27.28515625" style="69" customWidth="1"/>
    <col min="6404" max="6404" width="11.28515625" style="69" customWidth="1"/>
    <col min="6405" max="6656" width="9.140625" style="69"/>
    <col min="6657" max="6657" width="23" style="69" customWidth="1"/>
    <col min="6658" max="6659" width="27.28515625" style="69" customWidth="1"/>
    <col min="6660" max="6660" width="11.28515625" style="69" customWidth="1"/>
    <col min="6661" max="6912" width="9.140625" style="69"/>
    <col min="6913" max="6913" width="23" style="69" customWidth="1"/>
    <col min="6914" max="6915" width="27.28515625" style="69" customWidth="1"/>
    <col min="6916" max="6916" width="11.28515625" style="69" customWidth="1"/>
    <col min="6917" max="7168" width="9.140625" style="69"/>
    <col min="7169" max="7169" width="23" style="69" customWidth="1"/>
    <col min="7170" max="7171" width="27.28515625" style="69" customWidth="1"/>
    <col min="7172" max="7172" width="11.28515625" style="69" customWidth="1"/>
    <col min="7173" max="7424" width="9.140625" style="69"/>
    <col min="7425" max="7425" width="23" style="69" customWidth="1"/>
    <col min="7426" max="7427" width="27.28515625" style="69" customWidth="1"/>
    <col min="7428" max="7428" width="11.28515625" style="69" customWidth="1"/>
    <col min="7429" max="7680" width="9.140625" style="69"/>
    <col min="7681" max="7681" width="23" style="69" customWidth="1"/>
    <col min="7682" max="7683" width="27.28515625" style="69" customWidth="1"/>
    <col min="7684" max="7684" width="11.28515625" style="69" customWidth="1"/>
    <col min="7685" max="7936" width="9.140625" style="69"/>
    <col min="7937" max="7937" width="23" style="69" customWidth="1"/>
    <col min="7938" max="7939" width="27.28515625" style="69" customWidth="1"/>
    <col min="7940" max="7940" width="11.28515625" style="69" customWidth="1"/>
    <col min="7941" max="8192" width="9.140625" style="69"/>
    <col min="8193" max="8193" width="23" style="69" customWidth="1"/>
    <col min="8194" max="8195" width="27.28515625" style="69" customWidth="1"/>
    <col min="8196" max="8196" width="11.28515625" style="69" customWidth="1"/>
    <col min="8197" max="8448" width="9.140625" style="69"/>
    <col min="8449" max="8449" width="23" style="69" customWidth="1"/>
    <col min="8450" max="8451" width="27.28515625" style="69" customWidth="1"/>
    <col min="8452" max="8452" width="11.28515625" style="69" customWidth="1"/>
    <col min="8453" max="8704" width="9.140625" style="69"/>
    <col min="8705" max="8705" width="23" style="69" customWidth="1"/>
    <col min="8706" max="8707" width="27.28515625" style="69" customWidth="1"/>
    <col min="8708" max="8708" width="11.28515625" style="69" customWidth="1"/>
    <col min="8709" max="8960" width="9.140625" style="69"/>
    <col min="8961" max="8961" width="23" style="69" customWidth="1"/>
    <col min="8962" max="8963" width="27.28515625" style="69" customWidth="1"/>
    <col min="8964" max="8964" width="11.28515625" style="69" customWidth="1"/>
    <col min="8965" max="9216" width="9.140625" style="69"/>
    <col min="9217" max="9217" width="23" style="69" customWidth="1"/>
    <col min="9218" max="9219" width="27.28515625" style="69" customWidth="1"/>
    <col min="9220" max="9220" width="11.28515625" style="69" customWidth="1"/>
    <col min="9221" max="9472" width="9.140625" style="69"/>
    <col min="9473" max="9473" width="23" style="69" customWidth="1"/>
    <col min="9474" max="9475" width="27.28515625" style="69" customWidth="1"/>
    <col min="9476" max="9476" width="11.28515625" style="69" customWidth="1"/>
    <col min="9477" max="9728" width="9.140625" style="69"/>
    <col min="9729" max="9729" width="23" style="69" customWidth="1"/>
    <col min="9730" max="9731" width="27.28515625" style="69" customWidth="1"/>
    <col min="9732" max="9732" width="11.28515625" style="69" customWidth="1"/>
    <col min="9733" max="9984" width="9.140625" style="69"/>
    <col min="9985" max="9985" width="23" style="69" customWidth="1"/>
    <col min="9986" max="9987" width="27.28515625" style="69" customWidth="1"/>
    <col min="9988" max="9988" width="11.28515625" style="69" customWidth="1"/>
    <col min="9989" max="10240" width="9.140625" style="69"/>
    <col min="10241" max="10241" width="23" style="69" customWidth="1"/>
    <col min="10242" max="10243" width="27.28515625" style="69" customWidth="1"/>
    <col min="10244" max="10244" width="11.28515625" style="69" customWidth="1"/>
    <col min="10245" max="10496" width="9.140625" style="69"/>
    <col min="10497" max="10497" width="23" style="69" customWidth="1"/>
    <col min="10498" max="10499" width="27.28515625" style="69" customWidth="1"/>
    <col min="10500" max="10500" width="11.28515625" style="69" customWidth="1"/>
    <col min="10501" max="10752" width="9.140625" style="69"/>
    <col min="10753" max="10753" width="23" style="69" customWidth="1"/>
    <col min="10754" max="10755" width="27.28515625" style="69" customWidth="1"/>
    <col min="10756" max="10756" width="11.28515625" style="69" customWidth="1"/>
    <col min="10757" max="11008" width="9.140625" style="69"/>
    <col min="11009" max="11009" width="23" style="69" customWidth="1"/>
    <col min="11010" max="11011" width="27.28515625" style="69" customWidth="1"/>
    <col min="11012" max="11012" width="11.28515625" style="69" customWidth="1"/>
    <col min="11013" max="11264" width="9.140625" style="69"/>
    <col min="11265" max="11265" width="23" style="69" customWidth="1"/>
    <col min="11266" max="11267" width="27.28515625" style="69" customWidth="1"/>
    <col min="11268" max="11268" width="11.28515625" style="69" customWidth="1"/>
    <col min="11269" max="11520" width="9.140625" style="69"/>
    <col min="11521" max="11521" width="23" style="69" customWidth="1"/>
    <col min="11522" max="11523" width="27.28515625" style="69" customWidth="1"/>
    <col min="11524" max="11524" width="11.28515625" style="69" customWidth="1"/>
    <col min="11525" max="11776" width="9.140625" style="69"/>
    <col min="11777" max="11777" width="23" style="69" customWidth="1"/>
    <col min="11778" max="11779" width="27.28515625" style="69" customWidth="1"/>
    <col min="11780" max="11780" width="11.28515625" style="69" customWidth="1"/>
    <col min="11781" max="12032" width="9.140625" style="69"/>
    <col min="12033" max="12033" width="23" style="69" customWidth="1"/>
    <col min="12034" max="12035" width="27.28515625" style="69" customWidth="1"/>
    <col min="12036" max="12036" width="11.28515625" style="69" customWidth="1"/>
    <col min="12037" max="12288" width="9.140625" style="69"/>
    <col min="12289" max="12289" width="23" style="69" customWidth="1"/>
    <col min="12290" max="12291" width="27.28515625" style="69" customWidth="1"/>
    <col min="12292" max="12292" width="11.28515625" style="69" customWidth="1"/>
    <col min="12293" max="12544" width="9.140625" style="69"/>
    <col min="12545" max="12545" width="23" style="69" customWidth="1"/>
    <col min="12546" max="12547" width="27.28515625" style="69" customWidth="1"/>
    <col min="12548" max="12548" width="11.28515625" style="69" customWidth="1"/>
    <col min="12549" max="12800" width="9.140625" style="69"/>
    <col min="12801" max="12801" width="23" style="69" customWidth="1"/>
    <col min="12802" max="12803" width="27.28515625" style="69" customWidth="1"/>
    <col min="12804" max="12804" width="11.28515625" style="69" customWidth="1"/>
    <col min="12805" max="13056" width="9.140625" style="69"/>
    <col min="13057" max="13057" width="23" style="69" customWidth="1"/>
    <col min="13058" max="13059" width="27.28515625" style="69" customWidth="1"/>
    <col min="13060" max="13060" width="11.28515625" style="69" customWidth="1"/>
    <col min="13061" max="13312" width="9.140625" style="69"/>
    <col min="13313" max="13313" width="23" style="69" customWidth="1"/>
    <col min="13314" max="13315" width="27.28515625" style="69" customWidth="1"/>
    <col min="13316" max="13316" width="11.28515625" style="69" customWidth="1"/>
    <col min="13317" max="13568" width="9.140625" style="69"/>
    <col min="13569" max="13569" width="23" style="69" customWidth="1"/>
    <col min="13570" max="13571" width="27.28515625" style="69" customWidth="1"/>
    <col min="13572" max="13572" width="11.28515625" style="69" customWidth="1"/>
    <col min="13573" max="13824" width="9.140625" style="69"/>
    <col min="13825" max="13825" width="23" style="69" customWidth="1"/>
    <col min="13826" max="13827" width="27.28515625" style="69" customWidth="1"/>
    <col min="13828" max="13828" width="11.28515625" style="69" customWidth="1"/>
    <col min="13829" max="14080" width="9.140625" style="69"/>
    <col min="14081" max="14081" width="23" style="69" customWidth="1"/>
    <col min="14082" max="14083" width="27.28515625" style="69" customWidth="1"/>
    <col min="14084" max="14084" width="11.28515625" style="69" customWidth="1"/>
    <col min="14085" max="14336" width="9.140625" style="69"/>
    <col min="14337" max="14337" width="23" style="69" customWidth="1"/>
    <col min="14338" max="14339" width="27.28515625" style="69" customWidth="1"/>
    <col min="14340" max="14340" width="11.28515625" style="69" customWidth="1"/>
    <col min="14341" max="14592" width="9.140625" style="69"/>
    <col min="14593" max="14593" width="23" style="69" customWidth="1"/>
    <col min="14594" max="14595" width="27.28515625" style="69" customWidth="1"/>
    <col min="14596" max="14596" width="11.28515625" style="69" customWidth="1"/>
    <col min="14597" max="14848" width="9.140625" style="69"/>
    <col min="14849" max="14849" width="23" style="69" customWidth="1"/>
    <col min="14850" max="14851" width="27.28515625" style="69" customWidth="1"/>
    <col min="14852" max="14852" width="11.28515625" style="69" customWidth="1"/>
    <col min="14853" max="15104" width="9.140625" style="69"/>
    <col min="15105" max="15105" width="23" style="69" customWidth="1"/>
    <col min="15106" max="15107" width="27.28515625" style="69" customWidth="1"/>
    <col min="15108" max="15108" width="11.28515625" style="69" customWidth="1"/>
    <col min="15109" max="15360" width="9.140625" style="69"/>
    <col min="15361" max="15361" width="23" style="69" customWidth="1"/>
    <col min="15362" max="15363" width="27.28515625" style="69" customWidth="1"/>
    <col min="15364" max="15364" width="11.28515625" style="69" customWidth="1"/>
    <col min="15365" max="15616" width="9.140625" style="69"/>
    <col min="15617" max="15617" width="23" style="69" customWidth="1"/>
    <col min="15618" max="15619" width="27.28515625" style="69" customWidth="1"/>
    <col min="15620" max="15620" width="11.28515625" style="69" customWidth="1"/>
    <col min="15621" max="15872" width="9.140625" style="69"/>
    <col min="15873" max="15873" width="23" style="69" customWidth="1"/>
    <col min="15874" max="15875" width="27.28515625" style="69" customWidth="1"/>
    <col min="15876" max="15876" width="11.28515625" style="69" customWidth="1"/>
    <col min="15877" max="16128" width="9.140625" style="69"/>
    <col min="16129" max="16129" width="23" style="69" customWidth="1"/>
    <col min="16130" max="16131" width="27.28515625" style="69" customWidth="1"/>
    <col min="16132" max="16132" width="11.28515625" style="69" customWidth="1"/>
    <col min="16133" max="16384" width="9.140625" style="69"/>
  </cols>
  <sheetData>
    <row r="1" spans="1:17" ht="56.25" customHeight="1" x14ac:dyDescent="0.2">
      <c r="A1" s="155"/>
      <c r="C1" s="340" t="s">
        <v>2580</v>
      </c>
      <c r="D1" s="29"/>
      <c r="E1" s="29"/>
    </row>
    <row r="2" spans="1:17" ht="42" customHeight="1" x14ac:dyDescent="0.3">
      <c r="A2" s="594" t="s">
        <v>2821</v>
      </c>
      <c r="B2" s="594"/>
      <c r="C2" s="594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</row>
    <row r="3" spans="1:17" ht="60" x14ac:dyDescent="0.2">
      <c r="A3" s="347" t="s">
        <v>1091</v>
      </c>
      <c r="B3" s="347" t="s">
        <v>1092</v>
      </c>
      <c r="C3" s="347" t="s">
        <v>2822</v>
      </c>
    </row>
    <row r="4" spans="1:17" x14ac:dyDescent="0.2">
      <c r="A4" s="156" t="s">
        <v>1093</v>
      </c>
      <c r="B4" s="157">
        <v>0.64200000000000002</v>
      </c>
      <c r="C4" s="339">
        <v>2458.08</v>
      </c>
      <c r="D4" s="88"/>
    </row>
    <row r="5" spans="1:17" x14ac:dyDescent="0.2">
      <c r="A5" s="156" t="s">
        <v>1094</v>
      </c>
      <c r="B5" s="157">
        <v>0.73099999999999998</v>
      </c>
      <c r="C5" s="339">
        <v>2798.85</v>
      </c>
      <c r="D5" s="89"/>
    </row>
    <row r="6" spans="1:17" x14ac:dyDescent="0.2">
      <c r="A6" s="156" t="s">
        <v>1095</v>
      </c>
      <c r="B6" s="157">
        <v>0.76139999999999997</v>
      </c>
      <c r="C6" s="339">
        <v>2915.24</v>
      </c>
      <c r="D6" s="89"/>
    </row>
    <row r="7" spans="1:17" x14ac:dyDescent="0.2">
      <c r="A7" s="156" t="s">
        <v>1096</v>
      </c>
      <c r="B7" s="157">
        <v>0.90649999999999997</v>
      </c>
      <c r="C7" s="339">
        <v>3470.8</v>
      </c>
      <c r="D7" s="89"/>
    </row>
    <row r="8" spans="1:17" x14ac:dyDescent="0.2">
      <c r="A8" s="156" t="s">
        <v>1097</v>
      </c>
      <c r="B8" s="157">
        <v>1.0096000000000001</v>
      </c>
      <c r="C8" s="339">
        <v>3865.55</v>
      </c>
      <c r="D8" s="89"/>
    </row>
    <row r="9" spans="1:17" x14ac:dyDescent="0.2">
      <c r="A9" s="156" t="s">
        <v>1098</v>
      </c>
      <c r="B9" s="157">
        <v>1.0582</v>
      </c>
      <c r="C9" s="339">
        <v>4051.63</v>
      </c>
      <c r="D9" s="89"/>
    </row>
    <row r="10" spans="1:17" x14ac:dyDescent="0.2">
      <c r="A10" s="156" t="s">
        <v>1099</v>
      </c>
      <c r="B10" s="157">
        <v>1.117</v>
      </c>
      <c r="C10" s="339">
        <v>4276.76</v>
      </c>
      <c r="D10" s="89"/>
    </row>
    <row r="11" spans="1:17" x14ac:dyDescent="0.2">
      <c r="A11" s="156" t="s">
        <v>1100</v>
      </c>
      <c r="B11" s="157">
        <v>1.6716</v>
      </c>
      <c r="C11" s="339">
        <v>6400.21</v>
      </c>
      <c r="D11" s="89"/>
    </row>
  </sheetData>
  <mergeCells count="1">
    <mergeCell ref="A2:C2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64"/>
  <sheetViews>
    <sheetView view="pageBreakPreview" zoomScale="130" zoomScaleNormal="100" zoomScaleSheetLayoutView="13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17" sqref="P17"/>
    </sheetView>
  </sheetViews>
  <sheetFormatPr defaultRowHeight="12.75" x14ac:dyDescent="0.2"/>
  <cols>
    <col min="1" max="1" width="9.140625" style="84"/>
    <col min="2" max="2" width="33.28515625" style="314" customWidth="1"/>
    <col min="3" max="3" width="8.28515625" style="84" customWidth="1"/>
    <col min="4" max="4" width="8" style="84" customWidth="1"/>
    <col min="5" max="6" width="8.42578125" style="84" customWidth="1"/>
    <col min="7" max="7" width="8.7109375" style="84" customWidth="1"/>
    <col min="8" max="8" width="7.5703125" style="84" customWidth="1"/>
    <col min="9" max="9" width="7.7109375" style="84" customWidth="1"/>
    <col min="10" max="249" width="9.140625" style="84"/>
    <col min="250" max="250" width="28" style="84" customWidth="1"/>
    <col min="251" max="251" width="7.42578125" style="84" customWidth="1"/>
    <col min="252" max="252" width="9" style="84" customWidth="1"/>
    <col min="253" max="253" width="8.140625" style="84" customWidth="1"/>
    <col min="254" max="254" width="8.28515625" style="84" customWidth="1"/>
    <col min="255" max="255" width="10.140625" style="84" customWidth="1"/>
    <col min="256" max="256" width="10.7109375" style="84" customWidth="1"/>
    <col min="257" max="257" width="10" style="84" customWidth="1"/>
    <col min="258" max="259" width="8" style="84" customWidth="1"/>
    <col min="260" max="505" width="9.140625" style="84"/>
    <col min="506" max="506" width="28" style="84" customWidth="1"/>
    <col min="507" max="507" width="7.42578125" style="84" customWidth="1"/>
    <col min="508" max="508" width="9" style="84" customWidth="1"/>
    <col min="509" max="509" width="8.140625" style="84" customWidth="1"/>
    <col min="510" max="510" width="8.28515625" style="84" customWidth="1"/>
    <col min="511" max="511" width="10.140625" style="84" customWidth="1"/>
    <col min="512" max="512" width="10.7109375" style="84" customWidth="1"/>
    <col min="513" max="513" width="10" style="84" customWidth="1"/>
    <col min="514" max="515" width="8" style="84" customWidth="1"/>
    <col min="516" max="761" width="9.140625" style="84"/>
    <col min="762" max="762" width="28" style="84" customWidth="1"/>
    <col min="763" max="763" width="7.42578125" style="84" customWidth="1"/>
    <col min="764" max="764" width="9" style="84" customWidth="1"/>
    <col min="765" max="765" width="8.140625" style="84" customWidth="1"/>
    <col min="766" max="766" width="8.28515625" style="84" customWidth="1"/>
    <col min="767" max="767" width="10.140625" style="84" customWidth="1"/>
    <col min="768" max="768" width="10.7109375" style="84" customWidth="1"/>
    <col min="769" max="769" width="10" style="84" customWidth="1"/>
    <col min="770" max="771" width="8" style="84" customWidth="1"/>
    <col min="772" max="1017" width="9.140625" style="84"/>
    <col min="1018" max="1018" width="28" style="84" customWidth="1"/>
    <col min="1019" max="1019" width="7.42578125" style="84" customWidth="1"/>
    <col min="1020" max="1020" width="9" style="84" customWidth="1"/>
    <col min="1021" max="1021" width="8.140625" style="84" customWidth="1"/>
    <col min="1022" max="1022" width="8.28515625" style="84" customWidth="1"/>
    <col min="1023" max="1023" width="10.140625" style="84" customWidth="1"/>
    <col min="1024" max="1024" width="10.7109375" style="84" customWidth="1"/>
    <col min="1025" max="1025" width="10" style="84" customWidth="1"/>
    <col min="1026" max="1027" width="8" style="84" customWidth="1"/>
    <col min="1028" max="1273" width="9.140625" style="84"/>
    <col min="1274" max="1274" width="28" style="84" customWidth="1"/>
    <col min="1275" max="1275" width="7.42578125" style="84" customWidth="1"/>
    <col min="1276" max="1276" width="9" style="84" customWidth="1"/>
    <col min="1277" max="1277" width="8.140625" style="84" customWidth="1"/>
    <col min="1278" max="1278" width="8.28515625" style="84" customWidth="1"/>
    <col min="1279" max="1279" width="10.140625" style="84" customWidth="1"/>
    <col min="1280" max="1280" width="10.7109375" style="84" customWidth="1"/>
    <col min="1281" max="1281" width="10" style="84" customWidth="1"/>
    <col min="1282" max="1283" width="8" style="84" customWidth="1"/>
    <col min="1284" max="1529" width="9.140625" style="84"/>
    <col min="1530" max="1530" width="28" style="84" customWidth="1"/>
    <col min="1531" max="1531" width="7.42578125" style="84" customWidth="1"/>
    <col min="1532" max="1532" width="9" style="84" customWidth="1"/>
    <col min="1533" max="1533" width="8.140625" style="84" customWidth="1"/>
    <col min="1534" max="1534" width="8.28515625" style="84" customWidth="1"/>
    <col min="1535" max="1535" width="10.140625" style="84" customWidth="1"/>
    <col min="1536" max="1536" width="10.7109375" style="84" customWidth="1"/>
    <col min="1537" max="1537" width="10" style="84" customWidth="1"/>
    <col min="1538" max="1539" width="8" style="84" customWidth="1"/>
    <col min="1540" max="1785" width="9.140625" style="84"/>
    <col min="1786" max="1786" width="28" style="84" customWidth="1"/>
    <col min="1787" max="1787" width="7.42578125" style="84" customWidth="1"/>
    <col min="1788" max="1788" width="9" style="84" customWidth="1"/>
    <col min="1789" max="1789" width="8.140625" style="84" customWidth="1"/>
    <col min="1790" max="1790" width="8.28515625" style="84" customWidth="1"/>
    <col min="1791" max="1791" width="10.140625" style="84" customWidth="1"/>
    <col min="1792" max="1792" width="10.7109375" style="84" customWidth="1"/>
    <col min="1793" max="1793" width="10" style="84" customWidth="1"/>
    <col min="1794" max="1795" width="8" style="84" customWidth="1"/>
    <col min="1796" max="2041" width="9.140625" style="84"/>
    <col min="2042" max="2042" width="28" style="84" customWidth="1"/>
    <col min="2043" max="2043" width="7.42578125" style="84" customWidth="1"/>
    <col min="2044" max="2044" width="9" style="84" customWidth="1"/>
    <col min="2045" max="2045" width="8.140625" style="84" customWidth="1"/>
    <col min="2046" max="2046" width="8.28515625" style="84" customWidth="1"/>
    <col min="2047" max="2047" width="10.140625" style="84" customWidth="1"/>
    <col min="2048" max="2048" width="10.7109375" style="84" customWidth="1"/>
    <col min="2049" max="2049" width="10" style="84" customWidth="1"/>
    <col min="2050" max="2051" width="8" style="84" customWidth="1"/>
    <col min="2052" max="2297" width="9.140625" style="84"/>
    <col min="2298" max="2298" width="28" style="84" customWidth="1"/>
    <col min="2299" max="2299" width="7.42578125" style="84" customWidth="1"/>
    <col min="2300" max="2300" width="9" style="84" customWidth="1"/>
    <col min="2301" max="2301" width="8.140625" style="84" customWidth="1"/>
    <col min="2302" max="2302" width="8.28515625" style="84" customWidth="1"/>
    <col min="2303" max="2303" width="10.140625" style="84" customWidth="1"/>
    <col min="2304" max="2304" width="10.7109375" style="84" customWidth="1"/>
    <col min="2305" max="2305" width="10" style="84" customWidth="1"/>
    <col min="2306" max="2307" width="8" style="84" customWidth="1"/>
    <col min="2308" max="2553" width="9.140625" style="84"/>
    <col min="2554" max="2554" width="28" style="84" customWidth="1"/>
    <col min="2555" max="2555" width="7.42578125" style="84" customWidth="1"/>
    <col min="2556" max="2556" width="9" style="84" customWidth="1"/>
    <col min="2557" max="2557" width="8.140625" style="84" customWidth="1"/>
    <col min="2558" max="2558" width="8.28515625" style="84" customWidth="1"/>
    <col min="2559" max="2559" width="10.140625" style="84" customWidth="1"/>
    <col min="2560" max="2560" width="10.7109375" style="84" customWidth="1"/>
    <col min="2561" max="2561" width="10" style="84" customWidth="1"/>
    <col min="2562" max="2563" width="8" style="84" customWidth="1"/>
    <col min="2564" max="2809" width="9.140625" style="84"/>
    <col min="2810" max="2810" width="28" style="84" customWidth="1"/>
    <col min="2811" max="2811" width="7.42578125" style="84" customWidth="1"/>
    <col min="2812" max="2812" width="9" style="84" customWidth="1"/>
    <col min="2813" max="2813" width="8.140625" style="84" customWidth="1"/>
    <col min="2814" max="2814" width="8.28515625" style="84" customWidth="1"/>
    <col min="2815" max="2815" width="10.140625" style="84" customWidth="1"/>
    <col min="2816" max="2816" width="10.7109375" style="84" customWidth="1"/>
    <col min="2817" max="2817" width="10" style="84" customWidth="1"/>
    <col min="2818" max="2819" width="8" style="84" customWidth="1"/>
    <col min="2820" max="3065" width="9.140625" style="84"/>
    <col min="3066" max="3066" width="28" style="84" customWidth="1"/>
    <col min="3067" max="3067" width="7.42578125" style="84" customWidth="1"/>
    <col min="3068" max="3068" width="9" style="84" customWidth="1"/>
    <col min="3069" max="3069" width="8.140625" style="84" customWidth="1"/>
    <col min="3070" max="3070" width="8.28515625" style="84" customWidth="1"/>
    <col min="3071" max="3071" width="10.140625" style="84" customWidth="1"/>
    <col min="3072" max="3072" width="10.7109375" style="84" customWidth="1"/>
    <col min="3073" max="3073" width="10" style="84" customWidth="1"/>
    <col min="3074" max="3075" width="8" style="84" customWidth="1"/>
    <col min="3076" max="3321" width="9.140625" style="84"/>
    <col min="3322" max="3322" width="28" style="84" customWidth="1"/>
    <col min="3323" max="3323" width="7.42578125" style="84" customWidth="1"/>
    <col min="3324" max="3324" width="9" style="84" customWidth="1"/>
    <col min="3325" max="3325" width="8.140625" style="84" customWidth="1"/>
    <col min="3326" max="3326" width="8.28515625" style="84" customWidth="1"/>
    <col min="3327" max="3327" width="10.140625" style="84" customWidth="1"/>
    <col min="3328" max="3328" width="10.7109375" style="84" customWidth="1"/>
    <col min="3329" max="3329" width="10" style="84" customWidth="1"/>
    <col min="3330" max="3331" width="8" style="84" customWidth="1"/>
    <col min="3332" max="3577" width="9.140625" style="84"/>
    <col min="3578" max="3578" width="28" style="84" customWidth="1"/>
    <col min="3579" max="3579" width="7.42578125" style="84" customWidth="1"/>
    <col min="3580" max="3580" width="9" style="84" customWidth="1"/>
    <col min="3581" max="3581" width="8.140625" style="84" customWidth="1"/>
    <col min="3582" max="3582" width="8.28515625" style="84" customWidth="1"/>
    <col min="3583" max="3583" width="10.140625" style="84" customWidth="1"/>
    <col min="3584" max="3584" width="10.7109375" style="84" customWidth="1"/>
    <col min="3585" max="3585" width="10" style="84" customWidth="1"/>
    <col min="3586" max="3587" width="8" style="84" customWidth="1"/>
    <col min="3588" max="3833" width="9.140625" style="84"/>
    <col min="3834" max="3834" width="28" style="84" customWidth="1"/>
    <col min="3835" max="3835" width="7.42578125" style="84" customWidth="1"/>
    <col min="3836" max="3836" width="9" style="84" customWidth="1"/>
    <col min="3837" max="3837" width="8.140625" style="84" customWidth="1"/>
    <col min="3838" max="3838" width="8.28515625" style="84" customWidth="1"/>
    <col min="3839" max="3839" width="10.140625" style="84" customWidth="1"/>
    <col min="3840" max="3840" width="10.7109375" style="84" customWidth="1"/>
    <col min="3841" max="3841" width="10" style="84" customWidth="1"/>
    <col min="3842" max="3843" width="8" style="84" customWidth="1"/>
    <col min="3844" max="4089" width="9.140625" style="84"/>
    <col min="4090" max="4090" width="28" style="84" customWidth="1"/>
    <col min="4091" max="4091" width="7.42578125" style="84" customWidth="1"/>
    <col min="4092" max="4092" width="9" style="84" customWidth="1"/>
    <col min="4093" max="4093" width="8.140625" style="84" customWidth="1"/>
    <col min="4094" max="4094" width="8.28515625" style="84" customWidth="1"/>
    <col min="4095" max="4095" width="10.140625" style="84" customWidth="1"/>
    <col min="4096" max="4096" width="10.7109375" style="84" customWidth="1"/>
    <col min="4097" max="4097" width="10" style="84" customWidth="1"/>
    <col min="4098" max="4099" width="8" style="84" customWidth="1"/>
    <col min="4100" max="4345" width="9.140625" style="84"/>
    <col min="4346" max="4346" width="28" style="84" customWidth="1"/>
    <col min="4347" max="4347" width="7.42578125" style="84" customWidth="1"/>
    <col min="4348" max="4348" width="9" style="84" customWidth="1"/>
    <col min="4349" max="4349" width="8.140625" style="84" customWidth="1"/>
    <col min="4350" max="4350" width="8.28515625" style="84" customWidth="1"/>
    <col min="4351" max="4351" width="10.140625" style="84" customWidth="1"/>
    <col min="4352" max="4352" width="10.7109375" style="84" customWidth="1"/>
    <col min="4353" max="4353" width="10" style="84" customWidth="1"/>
    <col min="4354" max="4355" width="8" style="84" customWidth="1"/>
    <col min="4356" max="4601" width="9.140625" style="84"/>
    <col min="4602" max="4602" width="28" style="84" customWidth="1"/>
    <col min="4603" max="4603" width="7.42578125" style="84" customWidth="1"/>
    <col min="4604" max="4604" width="9" style="84" customWidth="1"/>
    <col min="4605" max="4605" width="8.140625" style="84" customWidth="1"/>
    <col min="4606" max="4606" width="8.28515625" style="84" customWidth="1"/>
    <col min="4607" max="4607" width="10.140625" style="84" customWidth="1"/>
    <col min="4608" max="4608" width="10.7109375" style="84" customWidth="1"/>
    <col min="4609" max="4609" width="10" style="84" customWidth="1"/>
    <col min="4610" max="4611" width="8" style="84" customWidth="1"/>
    <col min="4612" max="4857" width="9.140625" style="84"/>
    <col min="4858" max="4858" width="28" style="84" customWidth="1"/>
    <col min="4859" max="4859" width="7.42578125" style="84" customWidth="1"/>
    <col min="4860" max="4860" width="9" style="84" customWidth="1"/>
    <col min="4861" max="4861" width="8.140625" style="84" customWidth="1"/>
    <col min="4862" max="4862" width="8.28515625" style="84" customWidth="1"/>
    <col min="4863" max="4863" width="10.140625" style="84" customWidth="1"/>
    <col min="4864" max="4864" width="10.7109375" style="84" customWidth="1"/>
    <col min="4865" max="4865" width="10" style="84" customWidth="1"/>
    <col min="4866" max="4867" width="8" style="84" customWidth="1"/>
    <col min="4868" max="5113" width="9.140625" style="84"/>
    <col min="5114" max="5114" width="28" style="84" customWidth="1"/>
    <col min="5115" max="5115" width="7.42578125" style="84" customWidth="1"/>
    <col min="5116" max="5116" width="9" style="84" customWidth="1"/>
    <col min="5117" max="5117" width="8.140625" style="84" customWidth="1"/>
    <col min="5118" max="5118" width="8.28515625" style="84" customWidth="1"/>
    <col min="5119" max="5119" width="10.140625" style="84" customWidth="1"/>
    <col min="5120" max="5120" width="10.7109375" style="84" customWidth="1"/>
    <col min="5121" max="5121" width="10" style="84" customWidth="1"/>
    <col min="5122" max="5123" width="8" style="84" customWidth="1"/>
    <col min="5124" max="5369" width="9.140625" style="84"/>
    <col min="5370" max="5370" width="28" style="84" customWidth="1"/>
    <col min="5371" max="5371" width="7.42578125" style="84" customWidth="1"/>
    <col min="5372" max="5372" width="9" style="84" customWidth="1"/>
    <col min="5373" max="5373" width="8.140625" style="84" customWidth="1"/>
    <col min="5374" max="5374" width="8.28515625" style="84" customWidth="1"/>
    <col min="5375" max="5375" width="10.140625" style="84" customWidth="1"/>
    <col min="5376" max="5376" width="10.7109375" style="84" customWidth="1"/>
    <col min="5377" max="5377" width="10" style="84" customWidth="1"/>
    <col min="5378" max="5379" width="8" style="84" customWidth="1"/>
    <col min="5380" max="5625" width="9.140625" style="84"/>
    <col min="5626" max="5626" width="28" style="84" customWidth="1"/>
    <col min="5627" max="5627" width="7.42578125" style="84" customWidth="1"/>
    <col min="5628" max="5628" width="9" style="84" customWidth="1"/>
    <col min="5629" max="5629" width="8.140625" style="84" customWidth="1"/>
    <col min="5630" max="5630" width="8.28515625" style="84" customWidth="1"/>
    <col min="5631" max="5631" width="10.140625" style="84" customWidth="1"/>
    <col min="5632" max="5632" width="10.7109375" style="84" customWidth="1"/>
    <col min="5633" max="5633" width="10" style="84" customWidth="1"/>
    <col min="5634" max="5635" width="8" style="84" customWidth="1"/>
    <col min="5636" max="5881" width="9.140625" style="84"/>
    <col min="5882" max="5882" width="28" style="84" customWidth="1"/>
    <col min="5883" max="5883" width="7.42578125" style="84" customWidth="1"/>
    <col min="5884" max="5884" width="9" style="84" customWidth="1"/>
    <col min="5885" max="5885" width="8.140625" style="84" customWidth="1"/>
    <col min="5886" max="5886" width="8.28515625" style="84" customWidth="1"/>
    <col min="5887" max="5887" width="10.140625" style="84" customWidth="1"/>
    <col min="5888" max="5888" width="10.7109375" style="84" customWidth="1"/>
    <col min="5889" max="5889" width="10" style="84" customWidth="1"/>
    <col min="5890" max="5891" width="8" style="84" customWidth="1"/>
    <col min="5892" max="6137" width="9.140625" style="84"/>
    <col min="6138" max="6138" width="28" style="84" customWidth="1"/>
    <col min="6139" max="6139" width="7.42578125" style="84" customWidth="1"/>
    <col min="6140" max="6140" width="9" style="84" customWidth="1"/>
    <col min="6141" max="6141" width="8.140625" style="84" customWidth="1"/>
    <col min="6142" max="6142" width="8.28515625" style="84" customWidth="1"/>
    <col min="6143" max="6143" width="10.140625" style="84" customWidth="1"/>
    <col min="6144" max="6144" width="10.7109375" style="84" customWidth="1"/>
    <col min="6145" max="6145" width="10" style="84" customWidth="1"/>
    <col min="6146" max="6147" width="8" style="84" customWidth="1"/>
    <col min="6148" max="6393" width="9.140625" style="84"/>
    <col min="6394" max="6394" width="28" style="84" customWidth="1"/>
    <col min="6395" max="6395" width="7.42578125" style="84" customWidth="1"/>
    <col min="6396" max="6396" width="9" style="84" customWidth="1"/>
    <col min="6397" max="6397" width="8.140625" style="84" customWidth="1"/>
    <col min="6398" max="6398" width="8.28515625" style="84" customWidth="1"/>
    <col min="6399" max="6399" width="10.140625" style="84" customWidth="1"/>
    <col min="6400" max="6400" width="10.7109375" style="84" customWidth="1"/>
    <col min="6401" max="6401" width="10" style="84" customWidth="1"/>
    <col min="6402" max="6403" width="8" style="84" customWidth="1"/>
    <col min="6404" max="6649" width="9.140625" style="84"/>
    <col min="6650" max="6650" width="28" style="84" customWidth="1"/>
    <col min="6651" max="6651" width="7.42578125" style="84" customWidth="1"/>
    <col min="6652" max="6652" width="9" style="84" customWidth="1"/>
    <col min="6653" max="6653" width="8.140625" style="84" customWidth="1"/>
    <col min="6654" max="6654" width="8.28515625" style="84" customWidth="1"/>
    <col min="6655" max="6655" width="10.140625" style="84" customWidth="1"/>
    <col min="6656" max="6656" width="10.7109375" style="84" customWidth="1"/>
    <col min="6657" max="6657" width="10" style="84" customWidth="1"/>
    <col min="6658" max="6659" width="8" style="84" customWidth="1"/>
    <col min="6660" max="6905" width="9.140625" style="84"/>
    <col min="6906" max="6906" width="28" style="84" customWidth="1"/>
    <col min="6907" max="6907" width="7.42578125" style="84" customWidth="1"/>
    <col min="6908" max="6908" width="9" style="84" customWidth="1"/>
    <col min="6909" max="6909" width="8.140625" style="84" customWidth="1"/>
    <col min="6910" max="6910" width="8.28515625" style="84" customWidth="1"/>
    <col min="6911" max="6911" width="10.140625" style="84" customWidth="1"/>
    <col min="6912" max="6912" width="10.7109375" style="84" customWidth="1"/>
    <col min="6913" max="6913" width="10" style="84" customWidth="1"/>
    <col min="6914" max="6915" width="8" style="84" customWidth="1"/>
    <col min="6916" max="7161" width="9.140625" style="84"/>
    <col min="7162" max="7162" width="28" style="84" customWidth="1"/>
    <col min="7163" max="7163" width="7.42578125" style="84" customWidth="1"/>
    <col min="7164" max="7164" width="9" style="84" customWidth="1"/>
    <col min="7165" max="7165" width="8.140625" style="84" customWidth="1"/>
    <col min="7166" max="7166" width="8.28515625" style="84" customWidth="1"/>
    <col min="7167" max="7167" width="10.140625" style="84" customWidth="1"/>
    <col min="7168" max="7168" width="10.7109375" style="84" customWidth="1"/>
    <col min="7169" max="7169" width="10" style="84" customWidth="1"/>
    <col min="7170" max="7171" width="8" style="84" customWidth="1"/>
    <col min="7172" max="7417" width="9.140625" style="84"/>
    <col min="7418" max="7418" width="28" style="84" customWidth="1"/>
    <col min="7419" max="7419" width="7.42578125" style="84" customWidth="1"/>
    <col min="7420" max="7420" width="9" style="84" customWidth="1"/>
    <col min="7421" max="7421" width="8.140625" style="84" customWidth="1"/>
    <col min="7422" max="7422" width="8.28515625" style="84" customWidth="1"/>
    <col min="7423" max="7423" width="10.140625" style="84" customWidth="1"/>
    <col min="7424" max="7424" width="10.7109375" style="84" customWidth="1"/>
    <col min="7425" max="7425" width="10" style="84" customWidth="1"/>
    <col min="7426" max="7427" width="8" style="84" customWidth="1"/>
    <col min="7428" max="7673" width="9.140625" style="84"/>
    <col min="7674" max="7674" width="28" style="84" customWidth="1"/>
    <col min="7675" max="7675" width="7.42578125" style="84" customWidth="1"/>
    <col min="7676" max="7676" width="9" style="84" customWidth="1"/>
    <col min="7677" max="7677" width="8.140625" style="84" customWidth="1"/>
    <col min="7678" max="7678" width="8.28515625" style="84" customWidth="1"/>
    <col min="7679" max="7679" width="10.140625" style="84" customWidth="1"/>
    <col min="7680" max="7680" width="10.7109375" style="84" customWidth="1"/>
    <col min="7681" max="7681" width="10" style="84" customWidth="1"/>
    <col min="7682" max="7683" width="8" style="84" customWidth="1"/>
    <col min="7684" max="7929" width="9.140625" style="84"/>
    <col min="7930" max="7930" width="28" style="84" customWidth="1"/>
    <col min="7931" max="7931" width="7.42578125" style="84" customWidth="1"/>
    <col min="7932" max="7932" width="9" style="84" customWidth="1"/>
    <col min="7933" max="7933" width="8.140625" style="84" customWidth="1"/>
    <col min="7934" max="7934" width="8.28515625" style="84" customWidth="1"/>
    <col min="7935" max="7935" width="10.140625" style="84" customWidth="1"/>
    <col min="7936" max="7936" width="10.7109375" style="84" customWidth="1"/>
    <col min="7937" max="7937" width="10" style="84" customWidth="1"/>
    <col min="7938" max="7939" width="8" style="84" customWidth="1"/>
    <col min="7940" max="8185" width="9.140625" style="84"/>
    <col min="8186" max="8186" width="28" style="84" customWidth="1"/>
    <col min="8187" max="8187" width="7.42578125" style="84" customWidth="1"/>
    <col min="8188" max="8188" width="9" style="84" customWidth="1"/>
    <col min="8189" max="8189" width="8.140625" style="84" customWidth="1"/>
    <col min="8190" max="8190" width="8.28515625" style="84" customWidth="1"/>
    <col min="8191" max="8191" width="10.140625" style="84" customWidth="1"/>
    <col min="8192" max="8192" width="10.7109375" style="84" customWidth="1"/>
    <col min="8193" max="8193" width="10" style="84" customWidth="1"/>
    <col min="8194" max="8195" width="8" style="84" customWidth="1"/>
    <col min="8196" max="8441" width="9.140625" style="84"/>
    <col min="8442" max="8442" width="28" style="84" customWidth="1"/>
    <col min="8443" max="8443" width="7.42578125" style="84" customWidth="1"/>
    <col min="8444" max="8444" width="9" style="84" customWidth="1"/>
    <col min="8445" max="8445" width="8.140625" style="84" customWidth="1"/>
    <col min="8446" max="8446" width="8.28515625" style="84" customWidth="1"/>
    <col min="8447" max="8447" width="10.140625" style="84" customWidth="1"/>
    <col min="8448" max="8448" width="10.7109375" style="84" customWidth="1"/>
    <col min="8449" max="8449" width="10" style="84" customWidth="1"/>
    <col min="8450" max="8451" width="8" style="84" customWidth="1"/>
    <col min="8452" max="8697" width="9.140625" style="84"/>
    <col min="8698" max="8698" width="28" style="84" customWidth="1"/>
    <col min="8699" max="8699" width="7.42578125" style="84" customWidth="1"/>
    <col min="8700" max="8700" width="9" style="84" customWidth="1"/>
    <col min="8701" max="8701" width="8.140625" style="84" customWidth="1"/>
    <col min="8702" max="8702" width="8.28515625" style="84" customWidth="1"/>
    <col min="8703" max="8703" width="10.140625" style="84" customWidth="1"/>
    <col min="8704" max="8704" width="10.7109375" style="84" customWidth="1"/>
    <col min="8705" max="8705" width="10" style="84" customWidth="1"/>
    <col min="8706" max="8707" width="8" style="84" customWidth="1"/>
    <col min="8708" max="8953" width="9.140625" style="84"/>
    <col min="8954" max="8954" width="28" style="84" customWidth="1"/>
    <col min="8955" max="8955" width="7.42578125" style="84" customWidth="1"/>
    <col min="8956" max="8956" width="9" style="84" customWidth="1"/>
    <col min="8957" max="8957" width="8.140625" style="84" customWidth="1"/>
    <col min="8958" max="8958" width="8.28515625" style="84" customWidth="1"/>
    <col min="8959" max="8959" width="10.140625" style="84" customWidth="1"/>
    <col min="8960" max="8960" width="10.7109375" style="84" customWidth="1"/>
    <col min="8961" max="8961" width="10" style="84" customWidth="1"/>
    <col min="8962" max="8963" width="8" style="84" customWidth="1"/>
    <col min="8964" max="9209" width="9.140625" style="84"/>
    <col min="9210" max="9210" width="28" style="84" customWidth="1"/>
    <col min="9211" max="9211" width="7.42578125" style="84" customWidth="1"/>
    <col min="9212" max="9212" width="9" style="84" customWidth="1"/>
    <col min="9213" max="9213" width="8.140625" style="84" customWidth="1"/>
    <col min="9214" max="9214" width="8.28515625" style="84" customWidth="1"/>
    <col min="9215" max="9215" width="10.140625" style="84" customWidth="1"/>
    <col min="9216" max="9216" width="10.7109375" style="84" customWidth="1"/>
    <col min="9217" max="9217" width="10" style="84" customWidth="1"/>
    <col min="9218" max="9219" width="8" style="84" customWidth="1"/>
    <col min="9220" max="9465" width="9.140625" style="84"/>
    <col min="9466" max="9466" width="28" style="84" customWidth="1"/>
    <col min="9467" max="9467" width="7.42578125" style="84" customWidth="1"/>
    <col min="9468" max="9468" width="9" style="84" customWidth="1"/>
    <col min="9469" max="9469" width="8.140625" style="84" customWidth="1"/>
    <col min="9470" max="9470" width="8.28515625" style="84" customWidth="1"/>
    <col min="9471" max="9471" width="10.140625" style="84" customWidth="1"/>
    <col min="9472" max="9472" width="10.7109375" style="84" customWidth="1"/>
    <col min="9473" max="9473" width="10" style="84" customWidth="1"/>
    <col min="9474" max="9475" width="8" style="84" customWidth="1"/>
    <col min="9476" max="9721" width="9.140625" style="84"/>
    <col min="9722" max="9722" width="28" style="84" customWidth="1"/>
    <col min="9723" max="9723" width="7.42578125" style="84" customWidth="1"/>
    <col min="9724" max="9724" width="9" style="84" customWidth="1"/>
    <col min="9725" max="9725" width="8.140625" style="84" customWidth="1"/>
    <col min="9726" max="9726" width="8.28515625" style="84" customWidth="1"/>
    <col min="9727" max="9727" width="10.140625" style="84" customWidth="1"/>
    <col min="9728" max="9728" width="10.7109375" style="84" customWidth="1"/>
    <col min="9729" max="9729" width="10" style="84" customWidth="1"/>
    <col min="9730" max="9731" width="8" style="84" customWidth="1"/>
    <col min="9732" max="9977" width="9.140625" style="84"/>
    <col min="9978" max="9978" width="28" style="84" customWidth="1"/>
    <col min="9979" max="9979" width="7.42578125" style="84" customWidth="1"/>
    <col min="9980" max="9980" width="9" style="84" customWidth="1"/>
    <col min="9981" max="9981" width="8.140625" style="84" customWidth="1"/>
    <col min="9982" max="9982" width="8.28515625" style="84" customWidth="1"/>
    <col min="9983" max="9983" width="10.140625" style="84" customWidth="1"/>
    <col min="9984" max="9984" width="10.7109375" style="84" customWidth="1"/>
    <col min="9985" max="9985" width="10" style="84" customWidth="1"/>
    <col min="9986" max="9987" width="8" style="84" customWidth="1"/>
    <col min="9988" max="10233" width="9.140625" style="84"/>
    <col min="10234" max="10234" width="28" style="84" customWidth="1"/>
    <col min="10235" max="10235" width="7.42578125" style="84" customWidth="1"/>
    <col min="10236" max="10236" width="9" style="84" customWidth="1"/>
    <col min="10237" max="10237" width="8.140625" style="84" customWidth="1"/>
    <col min="10238" max="10238" width="8.28515625" style="84" customWidth="1"/>
    <col min="10239" max="10239" width="10.140625" style="84" customWidth="1"/>
    <col min="10240" max="10240" width="10.7109375" style="84" customWidth="1"/>
    <col min="10241" max="10241" width="10" style="84" customWidth="1"/>
    <col min="10242" max="10243" width="8" style="84" customWidth="1"/>
    <col min="10244" max="10489" width="9.140625" style="84"/>
    <col min="10490" max="10490" width="28" style="84" customWidth="1"/>
    <col min="10491" max="10491" width="7.42578125" style="84" customWidth="1"/>
    <col min="10492" max="10492" width="9" style="84" customWidth="1"/>
    <col min="10493" max="10493" width="8.140625" style="84" customWidth="1"/>
    <col min="10494" max="10494" width="8.28515625" style="84" customWidth="1"/>
    <col min="10495" max="10495" width="10.140625" style="84" customWidth="1"/>
    <col min="10496" max="10496" width="10.7109375" style="84" customWidth="1"/>
    <col min="10497" max="10497" width="10" style="84" customWidth="1"/>
    <col min="10498" max="10499" width="8" style="84" customWidth="1"/>
    <col min="10500" max="10745" width="9.140625" style="84"/>
    <col min="10746" max="10746" width="28" style="84" customWidth="1"/>
    <col min="10747" max="10747" width="7.42578125" style="84" customWidth="1"/>
    <col min="10748" max="10748" width="9" style="84" customWidth="1"/>
    <col min="10749" max="10749" width="8.140625" style="84" customWidth="1"/>
    <col min="10750" max="10750" width="8.28515625" style="84" customWidth="1"/>
    <col min="10751" max="10751" width="10.140625" style="84" customWidth="1"/>
    <col min="10752" max="10752" width="10.7109375" style="84" customWidth="1"/>
    <col min="10753" max="10753" width="10" style="84" customWidth="1"/>
    <col min="10754" max="10755" width="8" style="84" customWidth="1"/>
    <col min="10756" max="11001" width="9.140625" style="84"/>
    <col min="11002" max="11002" width="28" style="84" customWidth="1"/>
    <col min="11003" max="11003" width="7.42578125" style="84" customWidth="1"/>
    <col min="11004" max="11004" width="9" style="84" customWidth="1"/>
    <col min="11005" max="11005" width="8.140625" style="84" customWidth="1"/>
    <col min="11006" max="11006" width="8.28515625" style="84" customWidth="1"/>
    <col min="11007" max="11007" width="10.140625" style="84" customWidth="1"/>
    <col min="11008" max="11008" width="10.7109375" style="84" customWidth="1"/>
    <col min="11009" max="11009" width="10" style="84" customWidth="1"/>
    <col min="11010" max="11011" width="8" style="84" customWidth="1"/>
    <col min="11012" max="11257" width="9.140625" style="84"/>
    <col min="11258" max="11258" width="28" style="84" customWidth="1"/>
    <col min="11259" max="11259" width="7.42578125" style="84" customWidth="1"/>
    <col min="11260" max="11260" width="9" style="84" customWidth="1"/>
    <col min="11261" max="11261" width="8.140625" style="84" customWidth="1"/>
    <col min="11262" max="11262" width="8.28515625" style="84" customWidth="1"/>
    <col min="11263" max="11263" width="10.140625" style="84" customWidth="1"/>
    <col min="11264" max="11264" width="10.7109375" style="84" customWidth="1"/>
    <col min="11265" max="11265" width="10" style="84" customWidth="1"/>
    <col min="11266" max="11267" width="8" style="84" customWidth="1"/>
    <col min="11268" max="11513" width="9.140625" style="84"/>
    <col min="11514" max="11514" width="28" style="84" customWidth="1"/>
    <col min="11515" max="11515" width="7.42578125" style="84" customWidth="1"/>
    <col min="11516" max="11516" width="9" style="84" customWidth="1"/>
    <col min="11517" max="11517" width="8.140625" style="84" customWidth="1"/>
    <col min="11518" max="11518" width="8.28515625" style="84" customWidth="1"/>
    <col min="11519" max="11519" width="10.140625" style="84" customWidth="1"/>
    <col min="11520" max="11520" width="10.7109375" style="84" customWidth="1"/>
    <col min="11521" max="11521" width="10" style="84" customWidth="1"/>
    <col min="11522" max="11523" width="8" style="84" customWidth="1"/>
    <col min="11524" max="11769" width="9.140625" style="84"/>
    <col min="11770" max="11770" width="28" style="84" customWidth="1"/>
    <col min="11771" max="11771" width="7.42578125" style="84" customWidth="1"/>
    <col min="11772" max="11772" width="9" style="84" customWidth="1"/>
    <col min="11773" max="11773" width="8.140625" style="84" customWidth="1"/>
    <col min="11774" max="11774" width="8.28515625" style="84" customWidth="1"/>
    <col min="11775" max="11775" width="10.140625" style="84" customWidth="1"/>
    <col min="11776" max="11776" width="10.7109375" style="84" customWidth="1"/>
    <col min="11777" max="11777" width="10" style="84" customWidth="1"/>
    <col min="11778" max="11779" width="8" style="84" customWidth="1"/>
    <col min="11780" max="12025" width="9.140625" style="84"/>
    <col min="12026" max="12026" width="28" style="84" customWidth="1"/>
    <col min="12027" max="12027" width="7.42578125" style="84" customWidth="1"/>
    <col min="12028" max="12028" width="9" style="84" customWidth="1"/>
    <col min="12029" max="12029" width="8.140625" style="84" customWidth="1"/>
    <col min="12030" max="12030" width="8.28515625" style="84" customWidth="1"/>
    <col min="12031" max="12031" width="10.140625" style="84" customWidth="1"/>
    <col min="12032" max="12032" width="10.7109375" style="84" customWidth="1"/>
    <col min="12033" max="12033" width="10" style="84" customWidth="1"/>
    <col min="12034" max="12035" width="8" style="84" customWidth="1"/>
    <col min="12036" max="12281" width="9.140625" style="84"/>
    <col min="12282" max="12282" width="28" style="84" customWidth="1"/>
    <col min="12283" max="12283" width="7.42578125" style="84" customWidth="1"/>
    <col min="12284" max="12284" width="9" style="84" customWidth="1"/>
    <col min="12285" max="12285" width="8.140625" style="84" customWidth="1"/>
    <col min="12286" max="12286" width="8.28515625" style="84" customWidth="1"/>
    <col min="12287" max="12287" width="10.140625" style="84" customWidth="1"/>
    <col min="12288" max="12288" width="10.7109375" style="84" customWidth="1"/>
    <col min="12289" max="12289" width="10" style="84" customWidth="1"/>
    <col min="12290" max="12291" width="8" style="84" customWidth="1"/>
    <col min="12292" max="12537" width="9.140625" style="84"/>
    <col min="12538" max="12538" width="28" style="84" customWidth="1"/>
    <col min="12539" max="12539" width="7.42578125" style="84" customWidth="1"/>
    <col min="12540" max="12540" width="9" style="84" customWidth="1"/>
    <col min="12541" max="12541" width="8.140625" style="84" customWidth="1"/>
    <col min="12542" max="12542" width="8.28515625" style="84" customWidth="1"/>
    <col min="12543" max="12543" width="10.140625" style="84" customWidth="1"/>
    <col min="12544" max="12544" width="10.7109375" style="84" customWidth="1"/>
    <col min="12545" max="12545" width="10" style="84" customWidth="1"/>
    <col min="12546" max="12547" width="8" style="84" customWidth="1"/>
    <col min="12548" max="12793" width="9.140625" style="84"/>
    <col min="12794" max="12794" width="28" style="84" customWidth="1"/>
    <col min="12795" max="12795" width="7.42578125" style="84" customWidth="1"/>
    <col min="12796" max="12796" width="9" style="84" customWidth="1"/>
    <col min="12797" max="12797" width="8.140625" style="84" customWidth="1"/>
    <col min="12798" max="12798" width="8.28515625" style="84" customWidth="1"/>
    <col min="12799" max="12799" width="10.140625" style="84" customWidth="1"/>
    <col min="12800" max="12800" width="10.7109375" style="84" customWidth="1"/>
    <col min="12801" max="12801" width="10" style="84" customWidth="1"/>
    <col min="12802" max="12803" width="8" style="84" customWidth="1"/>
    <col min="12804" max="13049" width="9.140625" style="84"/>
    <col min="13050" max="13050" width="28" style="84" customWidth="1"/>
    <col min="13051" max="13051" width="7.42578125" style="84" customWidth="1"/>
    <col min="13052" max="13052" width="9" style="84" customWidth="1"/>
    <col min="13053" max="13053" width="8.140625" style="84" customWidth="1"/>
    <col min="13054" max="13054" width="8.28515625" style="84" customWidth="1"/>
    <col min="13055" max="13055" width="10.140625" style="84" customWidth="1"/>
    <col min="13056" max="13056" width="10.7109375" style="84" customWidth="1"/>
    <col min="13057" max="13057" width="10" style="84" customWidth="1"/>
    <col min="13058" max="13059" width="8" style="84" customWidth="1"/>
    <col min="13060" max="13305" width="9.140625" style="84"/>
    <col min="13306" max="13306" width="28" style="84" customWidth="1"/>
    <col min="13307" max="13307" width="7.42578125" style="84" customWidth="1"/>
    <col min="13308" max="13308" width="9" style="84" customWidth="1"/>
    <col min="13309" max="13309" width="8.140625" style="84" customWidth="1"/>
    <col min="13310" max="13310" width="8.28515625" style="84" customWidth="1"/>
    <col min="13311" max="13311" width="10.140625" style="84" customWidth="1"/>
    <col min="13312" max="13312" width="10.7109375" style="84" customWidth="1"/>
    <col min="13313" max="13313" width="10" style="84" customWidth="1"/>
    <col min="13314" max="13315" width="8" style="84" customWidth="1"/>
    <col min="13316" max="13561" width="9.140625" style="84"/>
    <col min="13562" max="13562" width="28" style="84" customWidth="1"/>
    <col min="13563" max="13563" width="7.42578125" style="84" customWidth="1"/>
    <col min="13564" max="13564" width="9" style="84" customWidth="1"/>
    <col min="13565" max="13565" width="8.140625" style="84" customWidth="1"/>
    <col min="13566" max="13566" width="8.28515625" style="84" customWidth="1"/>
    <col min="13567" max="13567" width="10.140625" style="84" customWidth="1"/>
    <col min="13568" max="13568" width="10.7109375" style="84" customWidth="1"/>
    <col min="13569" max="13569" width="10" style="84" customWidth="1"/>
    <col min="13570" max="13571" width="8" style="84" customWidth="1"/>
    <col min="13572" max="13817" width="9.140625" style="84"/>
    <col min="13818" max="13818" width="28" style="84" customWidth="1"/>
    <col min="13819" max="13819" width="7.42578125" style="84" customWidth="1"/>
    <col min="13820" max="13820" width="9" style="84" customWidth="1"/>
    <col min="13821" max="13821" width="8.140625" style="84" customWidth="1"/>
    <col min="13822" max="13822" width="8.28515625" style="84" customWidth="1"/>
    <col min="13823" max="13823" width="10.140625" style="84" customWidth="1"/>
    <col min="13824" max="13824" width="10.7109375" style="84" customWidth="1"/>
    <col min="13825" max="13825" width="10" style="84" customWidth="1"/>
    <col min="13826" max="13827" width="8" style="84" customWidth="1"/>
    <col min="13828" max="14073" width="9.140625" style="84"/>
    <col min="14074" max="14074" width="28" style="84" customWidth="1"/>
    <col min="14075" max="14075" width="7.42578125" style="84" customWidth="1"/>
    <col min="14076" max="14076" width="9" style="84" customWidth="1"/>
    <col min="14077" max="14077" width="8.140625" style="84" customWidth="1"/>
    <col min="14078" max="14078" width="8.28515625" style="84" customWidth="1"/>
    <col min="14079" max="14079" width="10.140625" style="84" customWidth="1"/>
    <col min="14080" max="14080" width="10.7109375" style="84" customWidth="1"/>
    <col min="14081" max="14081" width="10" style="84" customWidth="1"/>
    <col min="14082" max="14083" width="8" style="84" customWidth="1"/>
    <col min="14084" max="14329" width="9.140625" style="84"/>
    <col min="14330" max="14330" width="28" style="84" customWidth="1"/>
    <col min="14331" max="14331" width="7.42578125" style="84" customWidth="1"/>
    <col min="14332" max="14332" width="9" style="84" customWidth="1"/>
    <col min="14333" max="14333" width="8.140625" style="84" customWidth="1"/>
    <col min="14334" max="14334" width="8.28515625" style="84" customWidth="1"/>
    <col min="14335" max="14335" width="10.140625" style="84" customWidth="1"/>
    <col min="14336" max="14336" width="10.7109375" style="84" customWidth="1"/>
    <col min="14337" max="14337" width="10" style="84" customWidth="1"/>
    <col min="14338" max="14339" width="8" style="84" customWidth="1"/>
    <col min="14340" max="14585" width="9.140625" style="84"/>
    <col min="14586" max="14586" width="28" style="84" customWidth="1"/>
    <col min="14587" max="14587" width="7.42578125" style="84" customWidth="1"/>
    <col min="14588" max="14588" width="9" style="84" customWidth="1"/>
    <col min="14589" max="14589" width="8.140625" style="84" customWidth="1"/>
    <col min="14590" max="14590" width="8.28515625" style="84" customWidth="1"/>
    <col min="14591" max="14591" width="10.140625" style="84" customWidth="1"/>
    <col min="14592" max="14592" width="10.7109375" style="84" customWidth="1"/>
    <col min="14593" max="14593" width="10" style="84" customWidth="1"/>
    <col min="14594" max="14595" width="8" style="84" customWidth="1"/>
    <col min="14596" max="14841" width="9.140625" style="84"/>
    <col min="14842" max="14842" width="28" style="84" customWidth="1"/>
    <col min="14843" max="14843" width="7.42578125" style="84" customWidth="1"/>
    <col min="14844" max="14844" width="9" style="84" customWidth="1"/>
    <col min="14845" max="14845" width="8.140625" style="84" customWidth="1"/>
    <col min="14846" max="14846" width="8.28515625" style="84" customWidth="1"/>
    <col min="14847" max="14847" width="10.140625" style="84" customWidth="1"/>
    <col min="14848" max="14848" width="10.7109375" style="84" customWidth="1"/>
    <col min="14849" max="14849" width="10" style="84" customWidth="1"/>
    <col min="14850" max="14851" width="8" style="84" customWidth="1"/>
    <col min="14852" max="15097" width="9.140625" style="84"/>
    <col min="15098" max="15098" width="28" style="84" customWidth="1"/>
    <col min="15099" max="15099" width="7.42578125" style="84" customWidth="1"/>
    <col min="15100" max="15100" width="9" style="84" customWidth="1"/>
    <col min="15101" max="15101" width="8.140625" style="84" customWidth="1"/>
    <col min="15102" max="15102" width="8.28515625" style="84" customWidth="1"/>
    <col min="15103" max="15103" width="10.140625" style="84" customWidth="1"/>
    <col min="15104" max="15104" width="10.7109375" style="84" customWidth="1"/>
    <col min="15105" max="15105" width="10" style="84" customWidth="1"/>
    <col min="15106" max="15107" width="8" style="84" customWidth="1"/>
    <col min="15108" max="15353" width="9.140625" style="84"/>
    <col min="15354" max="15354" width="28" style="84" customWidth="1"/>
    <col min="15355" max="15355" width="7.42578125" style="84" customWidth="1"/>
    <col min="15356" max="15356" width="9" style="84" customWidth="1"/>
    <col min="15357" max="15357" width="8.140625" style="84" customWidth="1"/>
    <col min="15358" max="15358" width="8.28515625" style="84" customWidth="1"/>
    <col min="15359" max="15359" width="10.140625" style="84" customWidth="1"/>
    <col min="15360" max="15360" width="10.7109375" style="84" customWidth="1"/>
    <col min="15361" max="15361" width="10" style="84" customWidth="1"/>
    <col min="15362" max="15363" width="8" style="84" customWidth="1"/>
    <col min="15364" max="15609" width="9.140625" style="84"/>
    <col min="15610" max="15610" width="28" style="84" customWidth="1"/>
    <col min="15611" max="15611" width="7.42578125" style="84" customWidth="1"/>
    <col min="15612" max="15612" width="9" style="84" customWidth="1"/>
    <col min="15613" max="15613" width="8.140625" style="84" customWidth="1"/>
    <col min="15614" max="15614" width="8.28515625" style="84" customWidth="1"/>
    <col min="15615" max="15615" width="10.140625" style="84" customWidth="1"/>
    <col min="15616" max="15616" width="10.7109375" style="84" customWidth="1"/>
    <col min="15617" max="15617" width="10" style="84" customWidth="1"/>
    <col min="15618" max="15619" width="8" style="84" customWidth="1"/>
    <col min="15620" max="15865" width="9.140625" style="84"/>
    <col min="15866" max="15866" width="28" style="84" customWidth="1"/>
    <col min="15867" max="15867" width="7.42578125" style="84" customWidth="1"/>
    <col min="15868" max="15868" width="9" style="84" customWidth="1"/>
    <col min="15869" max="15869" width="8.140625" style="84" customWidth="1"/>
    <col min="15870" max="15870" width="8.28515625" style="84" customWidth="1"/>
    <col min="15871" max="15871" width="10.140625" style="84" customWidth="1"/>
    <col min="15872" max="15872" width="10.7109375" style="84" customWidth="1"/>
    <col min="15873" max="15873" width="10" style="84" customWidth="1"/>
    <col min="15874" max="15875" width="8" style="84" customWidth="1"/>
    <col min="15876" max="16121" width="9.140625" style="84"/>
    <col min="16122" max="16122" width="28" style="84" customWidth="1"/>
    <col min="16123" max="16123" width="7.42578125" style="84" customWidth="1"/>
    <col min="16124" max="16124" width="9" style="84" customWidth="1"/>
    <col min="16125" max="16125" width="8.140625" style="84" customWidth="1"/>
    <col min="16126" max="16126" width="8.28515625" style="84" customWidth="1"/>
    <col min="16127" max="16127" width="10.140625" style="84" customWidth="1"/>
    <col min="16128" max="16128" width="10.7109375" style="84" customWidth="1"/>
    <col min="16129" max="16129" width="10" style="84" customWidth="1"/>
    <col min="16130" max="16131" width="8" style="84" customWidth="1"/>
    <col min="16132" max="16384" width="9.140625" style="84"/>
  </cols>
  <sheetData>
    <row r="1" spans="1:9" ht="54" customHeight="1" x14ac:dyDescent="0.2">
      <c r="D1" s="29"/>
      <c r="F1" s="595" t="s">
        <v>2807</v>
      </c>
      <c r="G1" s="595"/>
      <c r="H1" s="595"/>
      <c r="I1" s="595"/>
    </row>
    <row r="2" spans="1:9" ht="39.75" customHeight="1" x14ac:dyDescent="0.2">
      <c r="A2" s="596" t="s">
        <v>2372</v>
      </c>
      <c r="B2" s="596"/>
      <c r="C2" s="596"/>
      <c r="D2" s="596"/>
      <c r="E2" s="596"/>
      <c r="F2" s="596"/>
      <c r="G2" s="596"/>
      <c r="H2" s="596"/>
      <c r="I2" s="596"/>
    </row>
    <row r="3" spans="1:9" s="36" customFormat="1" ht="51" x14ac:dyDescent="0.2">
      <c r="A3" s="116"/>
      <c r="B3" s="116" t="s">
        <v>1060</v>
      </c>
      <c r="C3" s="315" t="s">
        <v>1085</v>
      </c>
      <c r="D3" s="315" t="s">
        <v>1101</v>
      </c>
      <c r="E3" s="315" t="s">
        <v>1087</v>
      </c>
      <c r="F3" s="315" t="s">
        <v>1086</v>
      </c>
      <c r="G3" s="316" t="s">
        <v>1102</v>
      </c>
      <c r="H3" s="317" t="s">
        <v>1151</v>
      </c>
      <c r="I3" s="311" t="s">
        <v>1267</v>
      </c>
    </row>
    <row r="4" spans="1:9" x14ac:dyDescent="0.2">
      <c r="A4" s="318" t="s">
        <v>25</v>
      </c>
      <c r="B4" s="319" t="s">
        <v>2746</v>
      </c>
      <c r="C4" s="320">
        <v>0.78259999999999996</v>
      </c>
      <c r="D4" s="320">
        <v>0.99439999999999995</v>
      </c>
      <c r="E4" s="320">
        <v>0.9657</v>
      </c>
      <c r="F4" s="320">
        <v>0.9748</v>
      </c>
      <c r="G4" s="109">
        <v>0.73260000000000003</v>
      </c>
      <c r="H4" s="321">
        <v>2</v>
      </c>
      <c r="I4" s="322">
        <v>0.73099999999999998</v>
      </c>
    </row>
    <row r="5" spans="1:9" ht="25.5" x14ac:dyDescent="0.2">
      <c r="A5" s="318" t="s">
        <v>33</v>
      </c>
      <c r="B5" s="319" t="s">
        <v>2747</v>
      </c>
      <c r="C5" s="320">
        <v>0.83389999999999997</v>
      </c>
      <c r="D5" s="320">
        <v>0.99439999999999995</v>
      </c>
      <c r="E5" s="320">
        <v>0.9657</v>
      </c>
      <c r="F5" s="320">
        <v>0.9748</v>
      </c>
      <c r="G5" s="109">
        <v>0.78059999999999996</v>
      </c>
      <c r="H5" s="323">
        <v>3</v>
      </c>
      <c r="I5" s="322">
        <v>0.76139999999999997</v>
      </c>
    </row>
    <row r="6" spans="1:9" x14ac:dyDescent="0.2">
      <c r="A6" s="318" t="s">
        <v>35</v>
      </c>
      <c r="B6" s="319" t="s">
        <v>2748</v>
      </c>
      <c r="C6" s="320">
        <v>0.79690000000000005</v>
      </c>
      <c r="D6" s="320">
        <v>0.99439999999999995</v>
      </c>
      <c r="E6" s="320">
        <v>0.9657</v>
      </c>
      <c r="F6" s="320">
        <v>0.9748</v>
      </c>
      <c r="G6" s="109">
        <v>0.746</v>
      </c>
      <c r="H6" s="323">
        <v>2</v>
      </c>
      <c r="I6" s="322">
        <v>0.73099999999999998</v>
      </c>
    </row>
    <row r="7" spans="1:9" x14ac:dyDescent="0.2">
      <c r="A7" s="318" t="s">
        <v>37</v>
      </c>
      <c r="B7" s="319" t="s">
        <v>2749</v>
      </c>
      <c r="C7" s="320">
        <v>0.82120000000000004</v>
      </c>
      <c r="D7" s="320">
        <v>0.99439999999999995</v>
      </c>
      <c r="E7" s="320">
        <v>0.9657</v>
      </c>
      <c r="F7" s="320">
        <v>0.9748</v>
      </c>
      <c r="G7" s="109">
        <v>0.76870000000000005</v>
      </c>
      <c r="H7" s="323">
        <v>3</v>
      </c>
      <c r="I7" s="322">
        <v>0.76139999999999997</v>
      </c>
    </row>
    <row r="8" spans="1:9" x14ac:dyDescent="0.2">
      <c r="A8" s="318" t="s">
        <v>39</v>
      </c>
      <c r="B8" s="319" t="s">
        <v>2750</v>
      </c>
      <c r="C8" s="320">
        <v>1.2281</v>
      </c>
      <c r="D8" s="320">
        <v>0.99439999999999995</v>
      </c>
      <c r="E8" s="320">
        <v>0.9657</v>
      </c>
      <c r="F8" s="320">
        <v>0.9748</v>
      </c>
      <c r="G8" s="109">
        <v>1.1496</v>
      </c>
      <c r="H8" s="323">
        <v>7</v>
      </c>
      <c r="I8" s="322">
        <v>1.117</v>
      </c>
    </row>
    <row r="9" spans="1:9" x14ac:dyDescent="0.2">
      <c r="A9" s="318" t="s">
        <v>40</v>
      </c>
      <c r="B9" s="319" t="s">
        <v>2751</v>
      </c>
      <c r="C9" s="320">
        <v>1.0543</v>
      </c>
      <c r="D9" s="320">
        <v>0.99439999999999995</v>
      </c>
      <c r="E9" s="320">
        <v>0.9657</v>
      </c>
      <c r="F9" s="320">
        <v>0.9748</v>
      </c>
      <c r="G9" s="109">
        <v>0.9869</v>
      </c>
      <c r="H9" s="323">
        <v>5</v>
      </c>
      <c r="I9" s="322">
        <v>1.0096000000000001</v>
      </c>
    </row>
    <row r="10" spans="1:9" x14ac:dyDescent="0.2">
      <c r="A10" s="318" t="s">
        <v>42</v>
      </c>
      <c r="B10" s="319" t="s">
        <v>2752</v>
      </c>
      <c r="C10" s="320">
        <v>1.7994000000000001</v>
      </c>
      <c r="D10" s="320">
        <v>0.99439999999999995</v>
      </c>
      <c r="E10" s="320">
        <v>0.9657</v>
      </c>
      <c r="F10" s="320">
        <v>0.9748</v>
      </c>
      <c r="G10" s="109">
        <v>1.6843999999999999</v>
      </c>
      <c r="H10" s="323">
        <v>8</v>
      </c>
      <c r="I10" s="322">
        <v>1.6716</v>
      </c>
    </row>
    <row r="11" spans="1:9" ht="25.5" x14ac:dyDescent="0.2">
      <c r="A11" s="318" t="s">
        <v>44</v>
      </c>
      <c r="B11" s="319" t="s">
        <v>2753</v>
      </c>
      <c r="C11" s="320">
        <v>0.96840000000000004</v>
      </c>
      <c r="D11" s="320">
        <v>0.99439999999999995</v>
      </c>
      <c r="E11" s="320">
        <v>0.9657</v>
      </c>
      <c r="F11" s="320">
        <v>0.9748</v>
      </c>
      <c r="G11" s="109">
        <v>0.90649999999999997</v>
      </c>
      <c r="H11" s="323">
        <v>4</v>
      </c>
      <c r="I11" s="322">
        <v>0.90649999999999997</v>
      </c>
    </row>
    <row r="12" spans="1:9" x14ac:dyDescent="0.2">
      <c r="A12" s="318" t="s">
        <v>51</v>
      </c>
      <c r="B12" s="319" t="s">
        <v>2754</v>
      </c>
      <c r="C12" s="320">
        <v>0.9788</v>
      </c>
      <c r="D12" s="320">
        <v>0.99439999999999995</v>
      </c>
      <c r="E12" s="320">
        <v>0.9657</v>
      </c>
      <c r="F12" s="320">
        <v>0.9748</v>
      </c>
      <c r="G12" s="109">
        <v>0.91620000000000001</v>
      </c>
      <c r="H12" s="323">
        <v>4</v>
      </c>
      <c r="I12" s="322">
        <v>0.90649999999999997</v>
      </c>
    </row>
    <row r="13" spans="1:9" x14ac:dyDescent="0.2">
      <c r="A13" s="318" t="s">
        <v>47</v>
      </c>
      <c r="B13" s="319" t="s">
        <v>2755</v>
      </c>
      <c r="C13" s="320">
        <v>0.79820000000000002</v>
      </c>
      <c r="D13" s="320">
        <v>0.99439999999999995</v>
      </c>
      <c r="E13" s="320">
        <v>0.9657</v>
      </c>
      <c r="F13" s="320">
        <v>0.9748</v>
      </c>
      <c r="G13" s="109">
        <v>0.74719999999999998</v>
      </c>
      <c r="H13" s="323">
        <v>2</v>
      </c>
      <c r="I13" s="322">
        <v>0.73099999999999998</v>
      </c>
    </row>
    <row r="14" spans="1:9" x14ac:dyDescent="0.2">
      <c r="A14" s="318" t="s">
        <v>48</v>
      </c>
      <c r="B14" s="319" t="s">
        <v>2756</v>
      </c>
      <c r="C14" s="320">
        <v>0.79239999999999999</v>
      </c>
      <c r="D14" s="320">
        <v>0.99439999999999995</v>
      </c>
      <c r="E14" s="320">
        <v>0.9657</v>
      </c>
      <c r="F14" s="320">
        <v>0.9748</v>
      </c>
      <c r="G14" s="109">
        <v>0.74180000000000001</v>
      </c>
      <c r="H14" s="323">
        <v>2</v>
      </c>
      <c r="I14" s="322">
        <v>0.73099999999999998</v>
      </c>
    </row>
    <row r="15" spans="1:9" x14ac:dyDescent="0.2">
      <c r="A15" s="318" t="s">
        <v>49</v>
      </c>
      <c r="B15" s="319" t="s">
        <v>2757</v>
      </c>
      <c r="C15" s="320">
        <v>0.79630000000000001</v>
      </c>
      <c r="D15" s="320">
        <v>0.99439999999999995</v>
      </c>
      <c r="E15" s="320">
        <v>0.9657</v>
      </c>
      <c r="F15" s="320">
        <v>0.9748</v>
      </c>
      <c r="G15" s="109">
        <v>0.74539999999999995</v>
      </c>
      <c r="H15" s="323">
        <v>2</v>
      </c>
      <c r="I15" s="322">
        <v>0.73099999999999998</v>
      </c>
    </row>
    <row r="16" spans="1:9" x14ac:dyDescent="0.2">
      <c r="A16" s="318" t="s">
        <v>50</v>
      </c>
      <c r="B16" s="319" t="s">
        <v>2758</v>
      </c>
      <c r="C16" s="320">
        <v>1.8121</v>
      </c>
      <c r="D16" s="320">
        <v>0.99439999999999995</v>
      </c>
      <c r="E16" s="320">
        <v>0.9657</v>
      </c>
      <c r="F16" s="320">
        <v>0.9748</v>
      </c>
      <c r="G16" s="109">
        <v>1.6962999999999999</v>
      </c>
      <c r="H16" s="323">
        <v>8</v>
      </c>
      <c r="I16" s="322">
        <v>1.6716</v>
      </c>
    </row>
    <row r="17" spans="1:9" ht="38.25" x14ac:dyDescent="0.2">
      <c r="A17" s="318" t="s">
        <v>750</v>
      </c>
      <c r="B17" s="319" t="s">
        <v>2759</v>
      </c>
      <c r="C17" s="320">
        <v>0.78369999999999995</v>
      </c>
      <c r="D17" s="320">
        <v>0.99439999999999995</v>
      </c>
      <c r="E17" s="320">
        <v>0.9657</v>
      </c>
      <c r="F17" s="320">
        <v>0.9748</v>
      </c>
      <c r="G17" s="109">
        <v>0.73360000000000003</v>
      </c>
      <c r="H17" s="323">
        <v>2</v>
      </c>
      <c r="I17" s="322">
        <v>0.73099999999999998</v>
      </c>
    </row>
    <row r="18" spans="1:9" x14ac:dyDescent="0.2">
      <c r="A18" s="318" t="s">
        <v>327</v>
      </c>
      <c r="B18" s="319" t="s">
        <v>2760</v>
      </c>
      <c r="C18" s="320">
        <v>1.8056000000000001</v>
      </c>
      <c r="D18" s="320">
        <v>0.99439999999999995</v>
      </c>
      <c r="E18" s="320">
        <v>0.9657</v>
      </c>
      <c r="F18" s="320">
        <v>0.9748</v>
      </c>
      <c r="G18" s="109">
        <v>1.6901999999999999</v>
      </c>
      <c r="H18" s="323">
        <v>8</v>
      </c>
      <c r="I18" s="322">
        <v>1.6716</v>
      </c>
    </row>
    <row r="19" spans="1:9" x14ac:dyDescent="0.2">
      <c r="A19" s="318" t="s">
        <v>329</v>
      </c>
      <c r="B19" s="319" t="s">
        <v>2761</v>
      </c>
      <c r="C19" s="320">
        <v>0.98929999999999996</v>
      </c>
      <c r="D19" s="320">
        <v>0.99439999999999995</v>
      </c>
      <c r="E19" s="320">
        <v>0.9657</v>
      </c>
      <c r="F19" s="320">
        <v>0.9748</v>
      </c>
      <c r="G19" s="109">
        <v>0.92610000000000003</v>
      </c>
      <c r="H19" s="323">
        <v>4</v>
      </c>
      <c r="I19" s="322">
        <v>0.90649999999999997</v>
      </c>
    </row>
    <row r="20" spans="1:9" x14ac:dyDescent="0.2">
      <c r="A20" s="318" t="s">
        <v>330</v>
      </c>
      <c r="B20" s="319" t="s">
        <v>2762</v>
      </c>
      <c r="C20" s="320">
        <v>1.0148999999999999</v>
      </c>
      <c r="D20" s="320">
        <v>0.99439999999999995</v>
      </c>
      <c r="E20" s="320">
        <v>0.9657</v>
      </c>
      <c r="F20" s="320">
        <v>0.9748</v>
      </c>
      <c r="G20" s="109">
        <v>0.95</v>
      </c>
      <c r="H20" s="323">
        <v>4</v>
      </c>
      <c r="I20" s="322">
        <v>0.90649999999999997</v>
      </c>
    </row>
    <row r="21" spans="1:9" x14ac:dyDescent="0.2">
      <c r="A21" s="318" t="s">
        <v>331</v>
      </c>
      <c r="B21" s="319" t="s">
        <v>2763</v>
      </c>
      <c r="C21" s="320">
        <v>1.0052000000000001</v>
      </c>
      <c r="D21" s="320">
        <v>0.99439999999999995</v>
      </c>
      <c r="E21" s="320">
        <v>1.03</v>
      </c>
      <c r="F21" s="320">
        <v>1.028</v>
      </c>
      <c r="G21" s="109">
        <v>1.0584</v>
      </c>
      <c r="H21" s="323">
        <v>6</v>
      </c>
      <c r="I21" s="322">
        <v>1.0582</v>
      </c>
    </row>
    <row r="22" spans="1:9" ht="38.25" x14ac:dyDescent="0.2">
      <c r="A22" s="318" t="s">
        <v>1073</v>
      </c>
      <c r="B22" s="319" t="s">
        <v>2764</v>
      </c>
      <c r="C22" s="320">
        <v>1.0323</v>
      </c>
      <c r="D22" s="320">
        <v>0.99439999999999995</v>
      </c>
      <c r="E22" s="320">
        <v>1.02</v>
      </c>
      <c r="F22" s="320">
        <v>1.02</v>
      </c>
      <c r="G22" s="109">
        <v>1.0680000000000001</v>
      </c>
      <c r="H22" s="323">
        <v>6</v>
      </c>
      <c r="I22" s="322">
        <v>1.0582</v>
      </c>
    </row>
    <row r="23" spans="1:9" x14ac:dyDescent="0.2">
      <c r="A23" s="318" t="s">
        <v>333</v>
      </c>
      <c r="B23" s="319" t="s">
        <v>2765</v>
      </c>
      <c r="C23" s="320">
        <v>1.0234000000000001</v>
      </c>
      <c r="D23" s="320">
        <v>0.99439999999999995</v>
      </c>
      <c r="E23" s="320">
        <v>1.03</v>
      </c>
      <c r="F23" s="320">
        <v>1.032</v>
      </c>
      <c r="G23" s="109">
        <v>1.0817000000000001</v>
      </c>
      <c r="H23" s="323">
        <v>6</v>
      </c>
      <c r="I23" s="322">
        <v>1.0582</v>
      </c>
    </row>
    <row r="24" spans="1:9" x14ac:dyDescent="0.2">
      <c r="A24" s="318" t="s">
        <v>334</v>
      </c>
      <c r="B24" s="319" t="s">
        <v>2766</v>
      </c>
      <c r="C24" s="320">
        <v>0.97909999999999997</v>
      </c>
      <c r="D24" s="320">
        <v>1.0149999999999999</v>
      </c>
      <c r="E24" s="320">
        <v>1.03</v>
      </c>
      <c r="F24" s="320">
        <v>1.032</v>
      </c>
      <c r="G24" s="109">
        <v>1.0564</v>
      </c>
      <c r="H24" s="323">
        <v>6</v>
      </c>
      <c r="I24" s="322">
        <v>1.0582</v>
      </c>
    </row>
    <row r="25" spans="1:9" x14ac:dyDescent="0.2">
      <c r="A25" s="318" t="s">
        <v>335</v>
      </c>
      <c r="B25" s="319" t="s">
        <v>2767</v>
      </c>
      <c r="C25" s="320">
        <v>1.0206999999999999</v>
      </c>
      <c r="D25" s="320">
        <v>0.99439999999999995</v>
      </c>
      <c r="E25" s="320">
        <v>1.04</v>
      </c>
      <c r="F25" s="320">
        <v>1.028</v>
      </c>
      <c r="G25" s="109">
        <v>1.0851</v>
      </c>
      <c r="H25" s="323">
        <v>6</v>
      </c>
      <c r="I25" s="322">
        <v>1.0582</v>
      </c>
    </row>
    <row r="26" spans="1:9" x14ac:dyDescent="0.2">
      <c r="A26" s="318" t="s">
        <v>336</v>
      </c>
      <c r="B26" s="319" t="s">
        <v>2768</v>
      </c>
      <c r="C26" s="320">
        <v>0.96540000000000004</v>
      </c>
      <c r="D26" s="320">
        <v>1.06</v>
      </c>
      <c r="E26" s="320">
        <v>1.0549999999999999</v>
      </c>
      <c r="F26" s="320">
        <v>1.032</v>
      </c>
      <c r="G26" s="109">
        <v>1.1142000000000001</v>
      </c>
      <c r="H26" s="323">
        <v>7</v>
      </c>
      <c r="I26" s="322">
        <v>1.117</v>
      </c>
    </row>
    <row r="27" spans="1:9" x14ac:dyDescent="0.2">
      <c r="A27" s="318" t="s">
        <v>337</v>
      </c>
      <c r="B27" s="319" t="s">
        <v>2769</v>
      </c>
      <c r="C27" s="320">
        <v>0.95950000000000002</v>
      </c>
      <c r="D27" s="320">
        <v>1.0149999999999999</v>
      </c>
      <c r="E27" s="320">
        <v>1.0649999999999999</v>
      </c>
      <c r="F27" s="320">
        <v>1.024</v>
      </c>
      <c r="G27" s="109">
        <v>1.0621</v>
      </c>
      <c r="H27" s="323">
        <v>6</v>
      </c>
      <c r="I27" s="322">
        <v>1.0582</v>
      </c>
    </row>
    <row r="28" spans="1:9" x14ac:dyDescent="0.2">
      <c r="A28" s="318" t="s">
        <v>338</v>
      </c>
      <c r="B28" s="319" t="s">
        <v>2770</v>
      </c>
      <c r="C28" s="320">
        <v>0.97650000000000003</v>
      </c>
      <c r="D28" s="320">
        <v>1.0449999999999999</v>
      </c>
      <c r="E28" s="320">
        <v>1.0649999999999999</v>
      </c>
      <c r="F28" s="320">
        <v>1.024</v>
      </c>
      <c r="G28" s="109">
        <v>1.1129</v>
      </c>
      <c r="H28" s="323">
        <v>7</v>
      </c>
      <c r="I28" s="322">
        <v>1.117</v>
      </c>
    </row>
    <row r="29" spans="1:9" x14ac:dyDescent="0.2">
      <c r="A29" s="318" t="s">
        <v>339</v>
      </c>
      <c r="B29" s="319" t="s">
        <v>2771</v>
      </c>
      <c r="C29" s="320">
        <v>1.0046999999999999</v>
      </c>
      <c r="D29" s="320">
        <v>0.99439999999999995</v>
      </c>
      <c r="E29" s="320">
        <v>1.0149999999999999</v>
      </c>
      <c r="F29" s="320">
        <v>1.028</v>
      </c>
      <c r="G29" s="109">
        <v>1.0425</v>
      </c>
      <c r="H29" s="323">
        <v>5</v>
      </c>
      <c r="I29" s="322">
        <v>1.0096000000000001</v>
      </c>
    </row>
    <row r="30" spans="1:9" x14ac:dyDescent="0.2">
      <c r="A30" s="318" t="s">
        <v>340</v>
      </c>
      <c r="B30" s="319" t="s">
        <v>2772</v>
      </c>
      <c r="C30" s="320">
        <v>0.97099999999999997</v>
      </c>
      <c r="D30" s="320">
        <v>1.06</v>
      </c>
      <c r="E30" s="320">
        <v>1.0449999999999999</v>
      </c>
      <c r="F30" s="320">
        <v>1.032</v>
      </c>
      <c r="G30" s="109">
        <v>1.1100000000000001</v>
      </c>
      <c r="H30" s="323">
        <v>7</v>
      </c>
      <c r="I30" s="322">
        <v>1.117</v>
      </c>
    </row>
    <row r="31" spans="1:9" x14ac:dyDescent="0.2">
      <c r="A31" s="318" t="s">
        <v>341</v>
      </c>
      <c r="B31" s="319" t="s">
        <v>2773</v>
      </c>
      <c r="C31" s="320">
        <v>0.96970000000000001</v>
      </c>
      <c r="D31" s="320">
        <v>1.0449999999999999</v>
      </c>
      <c r="E31" s="320">
        <v>1.0149999999999999</v>
      </c>
      <c r="F31" s="320">
        <v>1.032</v>
      </c>
      <c r="G31" s="109">
        <v>1.0613999999999999</v>
      </c>
      <c r="H31" s="323">
        <v>6</v>
      </c>
      <c r="I31" s="322">
        <v>1.0582</v>
      </c>
    </row>
    <row r="32" spans="1:9" x14ac:dyDescent="0.2">
      <c r="A32" s="318" t="s">
        <v>342</v>
      </c>
      <c r="B32" s="319" t="s">
        <v>2774</v>
      </c>
      <c r="C32" s="320">
        <v>1.0049999999999999</v>
      </c>
      <c r="D32" s="320">
        <v>0.99439999999999995</v>
      </c>
      <c r="E32" s="320">
        <v>1.02</v>
      </c>
      <c r="F32" s="320">
        <v>1.02</v>
      </c>
      <c r="G32" s="109">
        <v>1.0397000000000001</v>
      </c>
      <c r="H32" s="323">
        <v>5</v>
      </c>
      <c r="I32" s="322">
        <v>1.0096000000000001</v>
      </c>
    </row>
    <row r="33" spans="1:9" x14ac:dyDescent="0.2">
      <c r="A33" s="318" t="s">
        <v>343</v>
      </c>
      <c r="B33" s="319" t="s">
        <v>2775</v>
      </c>
      <c r="C33" s="320">
        <v>0.97499999999999998</v>
      </c>
      <c r="D33" s="320">
        <v>1.0449999999999999</v>
      </c>
      <c r="E33" s="320">
        <v>1.05</v>
      </c>
      <c r="F33" s="320">
        <v>1.032</v>
      </c>
      <c r="G33" s="109">
        <v>1.1041000000000001</v>
      </c>
      <c r="H33" s="323">
        <v>7</v>
      </c>
      <c r="I33" s="322">
        <v>1.117</v>
      </c>
    </row>
    <row r="34" spans="1:9" x14ac:dyDescent="0.2">
      <c r="A34" s="318" t="s">
        <v>344</v>
      </c>
      <c r="B34" s="319" t="s">
        <v>2776</v>
      </c>
      <c r="C34" s="320">
        <v>0.99450000000000005</v>
      </c>
      <c r="D34" s="320">
        <v>1.03</v>
      </c>
      <c r="E34" s="320">
        <v>1.0549999999999999</v>
      </c>
      <c r="F34" s="320">
        <v>1.032</v>
      </c>
      <c r="G34" s="109">
        <v>1.1153</v>
      </c>
      <c r="H34" s="323">
        <v>7</v>
      </c>
      <c r="I34" s="322">
        <v>1.117</v>
      </c>
    </row>
    <row r="35" spans="1:9" x14ac:dyDescent="0.2">
      <c r="A35" s="318" t="s">
        <v>345</v>
      </c>
      <c r="B35" s="319" t="s">
        <v>2777</v>
      </c>
      <c r="C35" s="320">
        <v>1.0014000000000001</v>
      </c>
      <c r="D35" s="320">
        <v>0.99439999999999995</v>
      </c>
      <c r="E35" s="320">
        <v>1.03</v>
      </c>
      <c r="F35" s="320">
        <v>1.028</v>
      </c>
      <c r="G35" s="109">
        <v>1.0544</v>
      </c>
      <c r="H35" s="323">
        <v>6</v>
      </c>
      <c r="I35" s="322">
        <v>1.0582</v>
      </c>
    </row>
    <row r="36" spans="1:9" x14ac:dyDescent="0.2">
      <c r="A36" s="318" t="s">
        <v>346</v>
      </c>
      <c r="B36" s="319" t="s">
        <v>2778</v>
      </c>
      <c r="C36" s="320">
        <v>0.97089999999999999</v>
      </c>
      <c r="D36" s="320">
        <v>1.0449999999999999</v>
      </c>
      <c r="E36" s="320">
        <v>1.04</v>
      </c>
      <c r="F36" s="320">
        <v>1.028</v>
      </c>
      <c r="G36" s="109">
        <v>1.0847</v>
      </c>
      <c r="H36" s="323">
        <v>6</v>
      </c>
      <c r="I36" s="322">
        <v>1.0582</v>
      </c>
    </row>
    <row r="37" spans="1:9" x14ac:dyDescent="0.2">
      <c r="A37" s="318" t="s">
        <v>347</v>
      </c>
      <c r="B37" s="319" t="s">
        <v>2779</v>
      </c>
      <c r="C37" s="320">
        <v>0.98060000000000003</v>
      </c>
      <c r="D37" s="320">
        <v>1.075</v>
      </c>
      <c r="E37" s="320">
        <v>1.05</v>
      </c>
      <c r="F37" s="320">
        <v>1.028</v>
      </c>
      <c r="G37" s="109">
        <v>1.1377999999999999</v>
      </c>
      <c r="H37" s="323">
        <v>7</v>
      </c>
      <c r="I37" s="322">
        <v>1.117</v>
      </c>
    </row>
    <row r="38" spans="1:9" x14ac:dyDescent="0.2">
      <c r="A38" s="318" t="s">
        <v>348</v>
      </c>
      <c r="B38" s="319" t="s">
        <v>2780</v>
      </c>
      <c r="C38" s="320">
        <v>1.0102</v>
      </c>
      <c r="D38" s="320">
        <v>0.99439999999999995</v>
      </c>
      <c r="E38" s="320">
        <v>1.04</v>
      </c>
      <c r="F38" s="320">
        <v>1.016</v>
      </c>
      <c r="G38" s="109">
        <v>1.0613999999999999</v>
      </c>
      <c r="H38" s="323">
        <v>6</v>
      </c>
      <c r="I38" s="322">
        <v>1.0582</v>
      </c>
    </row>
    <row r="39" spans="1:9" x14ac:dyDescent="0.2">
      <c r="A39" s="318" t="s">
        <v>349</v>
      </c>
      <c r="B39" s="319" t="s">
        <v>2781</v>
      </c>
      <c r="C39" s="320">
        <v>1.0057</v>
      </c>
      <c r="D39" s="320">
        <v>0.99439999999999995</v>
      </c>
      <c r="E39" s="320">
        <v>1.0349999999999999</v>
      </c>
      <c r="F39" s="320">
        <v>1.032</v>
      </c>
      <c r="G39" s="109">
        <v>1.0682</v>
      </c>
      <c r="H39" s="323">
        <v>6</v>
      </c>
      <c r="I39" s="322">
        <v>1.0582</v>
      </c>
    </row>
    <row r="40" spans="1:9" x14ac:dyDescent="0.2">
      <c r="A40" s="318" t="s">
        <v>350</v>
      </c>
      <c r="B40" s="319" t="s">
        <v>2782</v>
      </c>
      <c r="C40" s="320">
        <v>0.99039999999999995</v>
      </c>
      <c r="D40" s="320">
        <v>1.0149999999999999</v>
      </c>
      <c r="E40" s="320">
        <v>1.04</v>
      </c>
      <c r="F40" s="320">
        <v>1.028</v>
      </c>
      <c r="G40" s="109">
        <v>1.0747</v>
      </c>
      <c r="H40" s="323">
        <v>6</v>
      </c>
      <c r="I40" s="322">
        <v>1.0582</v>
      </c>
    </row>
    <row r="41" spans="1:9" x14ac:dyDescent="0.2">
      <c r="A41" s="318" t="s">
        <v>351</v>
      </c>
      <c r="B41" s="319" t="s">
        <v>2783</v>
      </c>
      <c r="C41" s="320">
        <v>1.0279</v>
      </c>
      <c r="D41" s="320">
        <v>0.99439999999999995</v>
      </c>
      <c r="E41" s="320">
        <v>1.04</v>
      </c>
      <c r="F41" s="320">
        <v>1.004</v>
      </c>
      <c r="G41" s="109">
        <v>1.0672999999999999</v>
      </c>
      <c r="H41" s="323">
        <v>6</v>
      </c>
      <c r="I41" s="322">
        <v>1.0582</v>
      </c>
    </row>
    <row r="42" spans="1:9" x14ac:dyDescent="0.2">
      <c r="A42" s="318" t="s">
        <v>352</v>
      </c>
      <c r="B42" s="319" t="s">
        <v>2784</v>
      </c>
      <c r="C42" s="320">
        <v>1.0172000000000001</v>
      </c>
      <c r="D42" s="320">
        <v>0.99439999999999995</v>
      </c>
      <c r="E42" s="320">
        <v>1.04</v>
      </c>
      <c r="F42" s="320">
        <v>1.028</v>
      </c>
      <c r="G42" s="109">
        <v>1.0813999999999999</v>
      </c>
      <c r="H42" s="323">
        <v>6</v>
      </c>
      <c r="I42" s="322">
        <v>1.0582</v>
      </c>
    </row>
    <row r="43" spans="1:9" x14ac:dyDescent="0.2">
      <c r="A43" s="318" t="s">
        <v>353</v>
      </c>
      <c r="B43" s="319" t="s">
        <v>2785</v>
      </c>
      <c r="C43" s="320">
        <v>0.98119999999999996</v>
      </c>
      <c r="D43" s="320">
        <v>0.99439999999999995</v>
      </c>
      <c r="E43" s="320">
        <v>1.04</v>
      </c>
      <c r="F43" s="320">
        <v>1.028</v>
      </c>
      <c r="G43" s="109">
        <v>1.0430999999999999</v>
      </c>
      <c r="H43" s="323">
        <v>5</v>
      </c>
      <c r="I43" s="322">
        <v>1.0096000000000001</v>
      </c>
    </row>
    <row r="44" spans="1:9" x14ac:dyDescent="0.2">
      <c r="A44" s="318" t="s">
        <v>354</v>
      </c>
      <c r="B44" s="319" t="s">
        <v>2786</v>
      </c>
      <c r="C44" s="320">
        <v>0.94530000000000003</v>
      </c>
      <c r="D44" s="320">
        <v>1.06</v>
      </c>
      <c r="E44" s="320">
        <v>1.04</v>
      </c>
      <c r="F44" s="320">
        <v>1.028</v>
      </c>
      <c r="G44" s="109">
        <v>1.0712999999999999</v>
      </c>
      <c r="H44" s="323">
        <v>6</v>
      </c>
      <c r="I44" s="322">
        <v>1.0582</v>
      </c>
    </row>
    <row r="45" spans="1:9" x14ac:dyDescent="0.2">
      <c r="A45" s="318" t="s">
        <v>355</v>
      </c>
      <c r="B45" s="319" t="s">
        <v>2787</v>
      </c>
      <c r="C45" s="320">
        <v>1.0244</v>
      </c>
      <c r="D45" s="320">
        <v>0.99439999999999995</v>
      </c>
      <c r="E45" s="320">
        <v>1.0449999999999999</v>
      </c>
      <c r="F45" s="320">
        <v>1.012</v>
      </c>
      <c r="G45" s="109">
        <v>1.0772999999999999</v>
      </c>
      <c r="H45" s="323">
        <v>6</v>
      </c>
      <c r="I45" s="322">
        <v>1.0582</v>
      </c>
    </row>
    <row r="46" spans="1:9" x14ac:dyDescent="0.2">
      <c r="A46" s="318" t="s">
        <v>356</v>
      </c>
      <c r="B46" s="319" t="s">
        <v>2788</v>
      </c>
      <c r="C46" s="320">
        <v>1.0055000000000001</v>
      </c>
      <c r="D46" s="320">
        <v>0.99439999999999995</v>
      </c>
      <c r="E46" s="320">
        <v>1.0449999999999999</v>
      </c>
      <c r="F46" s="320">
        <v>1.024</v>
      </c>
      <c r="G46" s="109">
        <v>1.0699000000000001</v>
      </c>
      <c r="H46" s="323">
        <v>6</v>
      </c>
      <c r="I46" s="322">
        <v>1.0582</v>
      </c>
    </row>
    <row r="47" spans="1:9" x14ac:dyDescent="0.2">
      <c r="A47" s="318" t="s">
        <v>357</v>
      </c>
      <c r="B47" s="319" t="s">
        <v>2789</v>
      </c>
      <c r="C47" s="320">
        <v>0.98550000000000004</v>
      </c>
      <c r="D47" s="320">
        <v>1.075</v>
      </c>
      <c r="E47" s="320">
        <v>1.0249999999999999</v>
      </c>
      <c r="F47" s="320">
        <v>1.028</v>
      </c>
      <c r="G47" s="109">
        <v>1.1163000000000001</v>
      </c>
      <c r="H47" s="323">
        <v>7</v>
      </c>
      <c r="I47" s="322">
        <v>1.117</v>
      </c>
    </row>
    <row r="48" spans="1:9" x14ac:dyDescent="0.2">
      <c r="A48" s="318" t="s">
        <v>358</v>
      </c>
      <c r="B48" s="319" t="s">
        <v>2790</v>
      </c>
      <c r="C48" s="320">
        <v>0.92800000000000005</v>
      </c>
      <c r="D48" s="320">
        <v>1.06</v>
      </c>
      <c r="E48" s="320">
        <v>1.0549999999999999</v>
      </c>
      <c r="F48" s="320">
        <v>1.032</v>
      </c>
      <c r="G48" s="109">
        <v>1.071</v>
      </c>
      <c r="H48" s="323">
        <v>6</v>
      </c>
      <c r="I48" s="322">
        <v>1.0582</v>
      </c>
    </row>
    <row r="49" spans="1:9" x14ac:dyDescent="0.2">
      <c r="A49" s="318" t="s">
        <v>359</v>
      </c>
      <c r="B49" s="319" t="s">
        <v>2791</v>
      </c>
      <c r="C49" s="320">
        <v>1.0389999999999999</v>
      </c>
      <c r="D49" s="320">
        <v>0.99439999999999995</v>
      </c>
      <c r="E49" s="320">
        <v>1.03</v>
      </c>
      <c r="F49" s="320">
        <v>1.024</v>
      </c>
      <c r="G49" s="109">
        <v>1.0896999999999999</v>
      </c>
      <c r="H49" s="323">
        <v>6</v>
      </c>
      <c r="I49" s="322">
        <v>1.0582</v>
      </c>
    </row>
    <row r="50" spans="1:9" x14ac:dyDescent="0.2">
      <c r="A50" s="318" t="s">
        <v>360</v>
      </c>
      <c r="B50" s="319" t="s">
        <v>2792</v>
      </c>
      <c r="C50" s="320">
        <v>1.0004</v>
      </c>
      <c r="D50" s="320">
        <v>0.99439999999999995</v>
      </c>
      <c r="E50" s="320">
        <v>1.0249999999999999</v>
      </c>
      <c r="F50" s="320">
        <v>1.024</v>
      </c>
      <c r="G50" s="109">
        <v>1.0441</v>
      </c>
      <c r="H50" s="323">
        <v>5</v>
      </c>
      <c r="I50" s="322">
        <v>1.0096000000000001</v>
      </c>
    </row>
    <row r="51" spans="1:9" x14ac:dyDescent="0.2">
      <c r="A51" s="318" t="s">
        <v>361</v>
      </c>
      <c r="B51" s="319" t="s">
        <v>2793</v>
      </c>
      <c r="C51" s="320">
        <v>1.0006999999999999</v>
      </c>
      <c r="D51" s="320">
        <v>0.99439999999999995</v>
      </c>
      <c r="E51" s="320">
        <v>1.06</v>
      </c>
      <c r="F51" s="320">
        <v>1.024</v>
      </c>
      <c r="G51" s="109">
        <v>1.0801000000000001</v>
      </c>
      <c r="H51" s="323">
        <v>6</v>
      </c>
      <c r="I51" s="322">
        <v>1.0582</v>
      </c>
    </row>
    <row r="52" spans="1:9" x14ac:dyDescent="0.2">
      <c r="A52" s="318" t="s">
        <v>557</v>
      </c>
      <c r="B52" s="319" t="s">
        <v>2794</v>
      </c>
      <c r="C52" s="320">
        <v>1.0488999999999999</v>
      </c>
      <c r="D52" s="320">
        <v>0.99439999999999995</v>
      </c>
      <c r="E52" s="320">
        <v>1.03</v>
      </c>
      <c r="F52" s="320">
        <v>1.028</v>
      </c>
      <c r="G52" s="109">
        <v>1.1044</v>
      </c>
      <c r="H52" s="323">
        <v>7</v>
      </c>
      <c r="I52" s="322">
        <v>1.117</v>
      </c>
    </row>
    <row r="53" spans="1:9" x14ac:dyDescent="0.2">
      <c r="A53" s="318" t="s">
        <v>558</v>
      </c>
      <c r="B53" s="319" t="s">
        <v>2795</v>
      </c>
      <c r="C53" s="320">
        <v>0.97050000000000003</v>
      </c>
      <c r="D53" s="320">
        <v>1.0149999999999999</v>
      </c>
      <c r="E53" s="320">
        <v>1.04</v>
      </c>
      <c r="F53" s="320">
        <v>1.028</v>
      </c>
      <c r="G53" s="109">
        <v>1.0530999999999999</v>
      </c>
      <c r="H53" s="323">
        <v>6</v>
      </c>
      <c r="I53" s="322">
        <v>1.0582</v>
      </c>
    </row>
    <row r="54" spans="1:9" x14ac:dyDescent="0.2">
      <c r="A54" s="318" t="s">
        <v>559</v>
      </c>
      <c r="B54" s="319" t="s">
        <v>2796</v>
      </c>
      <c r="C54" s="320">
        <v>0.97270000000000001</v>
      </c>
      <c r="D54" s="320">
        <v>1.03</v>
      </c>
      <c r="E54" s="320">
        <v>1.04</v>
      </c>
      <c r="F54" s="320">
        <v>1.028</v>
      </c>
      <c r="G54" s="109">
        <v>1.0710999999999999</v>
      </c>
      <c r="H54" s="323">
        <v>6</v>
      </c>
      <c r="I54" s="322">
        <v>1.0582</v>
      </c>
    </row>
    <row r="55" spans="1:9" x14ac:dyDescent="0.2">
      <c r="A55" s="318" t="s">
        <v>560</v>
      </c>
      <c r="B55" s="319" t="s">
        <v>2797</v>
      </c>
      <c r="C55" s="320">
        <v>1.0296000000000001</v>
      </c>
      <c r="D55" s="320">
        <v>0.99439999999999995</v>
      </c>
      <c r="E55" s="320">
        <v>1.0149999999999999</v>
      </c>
      <c r="F55" s="320">
        <v>1.016</v>
      </c>
      <c r="G55" s="109">
        <v>1.0558000000000001</v>
      </c>
      <c r="H55" s="323">
        <v>6</v>
      </c>
      <c r="I55" s="322">
        <v>1.0582</v>
      </c>
    </row>
    <row r="56" spans="1:9" ht="25.5" x14ac:dyDescent="0.2">
      <c r="A56" s="318" t="s">
        <v>561</v>
      </c>
      <c r="B56" s="319" t="s">
        <v>2798</v>
      </c>
      <c r="C56" s="320">
        <v>0.74329999999999996</v>
      </c>
      <c r="D56" s="320">
        <v>0.99439999999999995</v>
      </c>
      <c r="E56" s="320">
        <v>0.9657</v>
      </c>
      <c r="F56" s="320">
        <v>0.9748</v>
      </c>
      <c r="G56" s="109">
        <v>0.69579999999999997</v>
      </c>
      <c r="H56" s="323">
        <v>1</v>
      </c>
      <c r="I56" s="322">
        <v>0.64200000000000002</v>
      </c>
    </row>
    <row r="57" spans="1:9" x14ac:dyDescent="0.2">
      <c r="A57" s="318" t="s">
        <v>562</v>
      </c>
      <c r="B57" s="319" t="s">
        <v>2799</v>
      </c>
      <c r="C57" s="320">
        <v>0.7762</v>
      </c>
      <c r="D57" s="320">
        <v>0.99439999999999995</v>
      </c>
      <c r="E57" s="320">
        <v>0.9657</v>
      </c>
      <c r="F57" s="320">
        <v>0.9748</v>
      </c>
      <c r="G57" s="109">
        <v>0.72660000000000002</v>
      </c>
      <c r="H57" s="323">
        <v>2</v>
      </c>
      <c r="I57" s="322">
        <v>0.73099999999999998</v>
      </c>
    </row>
    <row r="58" spans="1:9" x14ac:dyDescent="0.2">
      <c r="A58" s="318" t="s">
        <v>563</v>
      </c>
      <c r="B58" s="319" t="s">
        <v>2800</v>
      </c>
      <c r="C58" s="320">
        <v>0.76939999999999997</v>
      </c>
      <c r="D58" s="320">
        <v>0.99439999999999995</v>
      </c>
      <c r="E58" s="320">
        <v>0.9657</v>
      </c>
      <c r="F58" s="320">
        <v>0.9748</v>
      </c>
      <c r="G58" s="109">
        <v>0.72019999999999995</v>
      </c>
      <c r="H58" s="323">
        <v>2</v>
      </c>
      <c r="I58" s="322">
        <v>0.73099999999999998</v>
      </c>
    </row>
    <row r="59" spans="1:9" ht="25.5" x14ac:dyDescent="0.2">
      <c r="A59" s="318" t="s">
        <v>564</v>
      </c>
      <c r="B59" s="319" t="s">
        <v>2801</v>
      </c>
      <c r="C59" s="320">
        <v>0.72909999999999997</v>
      </c>
      <c r="D59" s="320">
        <v>0.99439999999999995</v>
      </c>
      <c r="E59" s="320">
        <v>0.9657</v>
      </c>
      <c r="F59" s="320">
        <v>0.9748</v>
      </c>
      <c r="G59" s="109">
        <v>0.6825</v>
      </c>
      <c r="H59" s="323">
        <v>1</v>
      </c>
      <c r="I59" s="322">
        <v>0.64200000000000002</v>
      </c>
    </row>
    <row r="60" spans="1:9" ht="25.5" x14ac:dyDescent="0.2">
      <c r="A60" s="318" t="s">
        <v>565</v>
      </c>
      <c r="B60" s="319" t="s">
        <v>2802</v>
      </c>
      <c r="C60" s="320">
        <v>0.74729999999999996</v>
      </c>
      <c r="D60" s="320">
        <v>0.99439999999999995</v>
      </c>
      <c r="E60" s="320">
        <v>0.9657</v>
      </c>
      <c r="F60" s="320">
        <v>0.9748</v>
      </c>
      <c r="G60" s="109">
        <v>0.69950000000000001</v>
      </c>
      <c r="H60" s="323">
        <v>1</v>
      </c>
      <c r="I60" s="322">
        <v>0.64200000000000002</v>
      </c>
    </row>
    <row r="61" spans="1:9" ht="25.5" x14ac:dyDescent="0.2">
      <c r="A61" s="318" t="s">
        <v>571</v>
      </c>
      <c r="B61" s="319" t="s">
        <v>2803</v>
      </c>
      <c r="C61" s="320">
        <v>0.7036</v>
      </c>
      <c r="D61" s="320">
        <v>0.99439999999999995</v>
      </c>
      <c r="E61" s="320">
        <v>0.9657</v>
      </c>
      <c r="F61" s="320">
        <v>0.9748</v>
      </c>
      <c r="G61" s="109">
        <v>0.65859999999999996</v>
      </c>
      <c r="H61" s="323">
        <v>1</v>
      </c>
      <c r="I61" s="322">
        <v>0.64200000000000002</v>
      </c>
    </row>
    <row r="62" spans="1:9" x14ac:dyDescent="0.2">
      <c r="A62" s="318" t="s">
        <v>572</v>
      </c>
      <c r="B62" s="319" t="s">
        <v>2804</v>
      </c>
      <c r="C62" s="320">
        <v>0.55269999999999997</v>
      </c>
      <c r="D62" s="320">
        <v>0.99439999999999995</v>
      </c>
      <c r="E62" s="320">
        <v>0.9657</v>
      </c>
      <c r="F62" s="320">
        <v>0.9748</v>
      </c>
      <c r="G62" s="109">
        <v>0.51739999999999997</v>
      </c>
      <c r="H62" s="323">
        <v>1</v>
      </c>
      <c r="I62" s="322">
        <v>0.64200000000000002</v>
      </c>
    </row>
    <row r="63" spans="1:9" ht="25.5" x14ac:dyDescent="0.2">
      <c r="A63" s="318" t="s">
        <v>573</v>
      </c>
      <c r="B63" s="319" t="s">
        <v>2805</v>
      </c>
      <c r="C63" s="320">
        <v>0.79239999999999999</v>
      </c>
      <c r="D63" s="320">
        <v>0.99439999999999995</v>
      </c>
      <c r="E63" s="320">
        <v>0.9657</v>
      </c>
      <c r="F63" s="320">
        <v>0.9748</v>
      </c>
      <c r="G63" s="109">
        <v>0.74180000000000001</v>
      </c>
      <c r="H63" s="323">
        <v>2</v>
      </c>
      <c r="I63" s="322">
        <v>0.73099999999999998</v>
      </c>
    </row>
    <row r="64" spans="1:9" x14ac:dyDescent="0.2">
      <c r="A64" s="318" t="s">
        <v>667</v>
      </c>
      <c r="B64" s="319" t="s">
        <v>2806</v>
      </c>
      <c r="C64" s="320">
        <v>1.2883</v>
      </c>
      <c r="D64" s="320">
        <v>0.99439999999999995</v>
      </c>
      <c r="E64" s="320">
        <v>0.9657</v>
      </c>
      <c r="F64" s="320">
        <v>0.9748</v>
      </c>
      <c r="G64" s="109">
        <v>1.206</v>
      </c>
      <c r="H64" s="323">
        <v>7</v>
      </c>
      <c r="I64" s="322">
        <v>1.117</v>
      </c>
    </row>
  </sheetData>
  <mergeCells count="2">
    <mergeCell ref="F1:I1"/>
    <mergeCell ref="A2:I2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2"/>
  <sheetViews>
    <sheetView view="pageBreakPreview" zoomScale="110" zoomScaleNormal="100" zoomScaleSheetLayoutView="110" workbookViewId="0">
      <selection activeCell="P15" sqref="P15"/>
    </sheetView>
  </sheetViews>
  <sheetFormatPr defaultRowHeight="12.75" x14ac:dyDescent="0.2"/>
  <cols>
    <col min="1" max="3" width="12" style="66" customWidth="1"/>
    <col min="4" max="4" width="4.140625" style="66" customWidth="1"/>
    <col min="5" max="7" width="14.140625" style="66" customWidth="1"/>
    <col min="8" max="8" width="3.85546875" style="66" customWidth="1"/>
    <col min="9" max="11" width="14.28515625" style="66" customWidth="1"/>
    <col min="12" max="245" width="9.140625" style="66"/>
    <col min="246" max="248" width="11.5703125" style="66" customWidth="1"/>
    <col min="249" max="249" width="5.42578125" style="66" customWidth="1"/>
    <col min="250" max="252" width="11.28515625" style="66" customWidth="1"/>
    <col min="253" max="253" width="5.5703125" style="66" customWidth="1"/>
    <col min="254" max="256" width="10.7109375" style="66" customWidth="1"/>
    <col min="257" max="501" width="9.140625" style="66"/>
    <col min="502" max="504" width="11.5703125" style="66" customWidth="1"/>
    <col min="505" max="505" width="5.42578125" style="66" customWidth="1"/>
    <col min="506" max="508" width="11.28515625" style="66" customWidth="1"/>
    <col min="509" max="509" width="5.5703125" style="66" customWidth="1"/>
    <col min="510" max="512" width="10.7109375" style="66" customWidth="1"/>
    <col min="513" max="757" width="9.140625" style="66"/>
    <col min="758" max="760" width="11.5703125" style="66" customWidth="1"/>
    <col min="761" max="761" width="5.42578125" style="66" customWidth="1"/>
    <col min="762" max="764" width="11.28515625" style="66" customWidth="1"/>
    <col min="765" max="765" width="5.5703125" style="66" customWidth="1"/>
    <col min="766" max="768" width="10.7109375" style="66" customWidth="1"/>
    <col min="769" max="1013" width="9.140625" style="66"/>
    <col min="1014" max="1016" width="11.5703125" style="66" customWidth="1"/>
    <col min="1017" max="1017" width="5.42578125" style="66" customWidth="1"/>
    <col min="1018" max="1020" width="11.28515625" style="66" customWidth="1"/>
    <col min="1021" max="1021" width="5.5703125" style="66" customWidth="1"/>
    <col min="1022" max="1024" width="10.7109375" style="66" customWidth="1"/>
    <col min="1025" max="1269" width="9.140625" style="66"/>
    <col min="1270" max="1272" width="11.5703125" style="66" customWidth="1"/>
    <col min="1273" max="1273" width="5.42578125" style="66" customWidth="1"/>
    <col min="1274" max="1276" width="11.28515625" style="66" customWidth="1"/>
    <col min="1277" max="1277" width="5.5703125" style="66" customWidth="1"/>
    <col min="1278" max="1280" width="10.7109375" style="66" customWidth="1"/>
    <col min="1281" max="1525" width="9.140625" style="66"/>
    <col min="1526" max="1528" width="11.5703125" style="66" customWidth="1"/>
    <col min="1529" max="1529" width="5.42578125" style="66" customWidth="1"/>
    <col min="1530" max="1532" width="11.28515625" style="66" customWidth="1"/>
    <col min="1533" max="1533" width="5.5703125" style="66" customWidth="1"/>
    <col min="1534" max="1536" width="10.7109375" style="66" customWidth="1"/>
    <col min="1537" max="1781" width="9.140625" style="66"/>
    <col min="1782" max="1784" width="11.5703125" style="66" customWidth="1"/>
    <col min="1785" max="1785" width="5.42578125" style="66" customWidth="1"/>
    <col min="1786" max="1788" width="11.28515625" style="66" customWidth="1"/>
    <col min="1789" max="1789" width="5.5703125" style="66" customWidth="1"/>
    <col min="1790" max="1792" width="10.7109375" style="66" customWidth="1"/>
    <col min="1793" max="2037" width="9.140625" style="66"/>
    <col min="2038" max="2040" width="11.5703125" style="66" customWidth="1"/>
    <col min="2041" max="2041" width="5.42578125" style="66" customWidth="1"/>
    <col min="2042" max="2044" width="11.28515625" style="66" customWidth="1"/>
    <col min="2045" max="2045" width="5.5703125" style="66" customWidth="1"/>
    <col min="2046" max="2048" width="10.7109375" style="66" customWidth="1"/>
    <col min="2049" max="2293" width="9.140625" style="66"/>
    <col min="2294" max="2296" width="11.5703125" style="66" customWidth="1"/>
    <col min="2297" max="2297" width="5.42578125" style="66" customWidth="1"/>
    <col min="2298" max="2300" width="11.28515625" style="66" customWidth="1"/>
    <col min="2301" max="2301" width="5.5703125" style="66" customWidth="1"/>
    <col min="2302" max="2304" width="10.7109375" style="66" customWidth="1"/>
    <col min="2305" max="2549" width="9.140625" style="66"/>
    <col min="2550" max="2552" width="11.5703125" style="66" customWidth="1"/>
    <col min="2553" max="2553" width="5.42578125" style="66" customWidth="1"/>
    <col min="2554" max="2556" width="11.28515625" style="66" customWidth="1"/>
    <col min="2557" max="2557" width="5.5703125" style="66" customWidth="1"/>
    <col min="2558" max="2560" width="10.7109375" style="66" customWidth="1"/>
    <col min="2561" max="2805" width="9.140625" style="66"/>
    <col min="2806" max="2808" width="11.5703125" style="66" customWidth="1"/>
    <col min="2809" max="2809" width="5.42578125" style="66" customWidth="1"/>
    <col min="2810" max="2812" width="11.28515625" style="66" customWidth="1"/>
    <col min="2813" max="2813" width="5.5703125" style="66" customWidth="1"/>
    <col min="2814" max="2816" width="10.7109375" style="66" customWidth="1"/>
    <col min="2817" max="3061" width="9.140625" style="66"/>
    <col min="3062" max="3064" width="11.5703125" style="66" customWidth="1"/>
    <col min="3065" max="3065" width="5.42578125" style="66" customWidth="1"/>
    <col min="3066" max="3068" width="11.28515625" style="66" customWidth="1"/>
    <col min="3069" max="3069" width="5.5703125" style="66" customWidth="1"/>
    <col min="3070" max="3072" width="10.7109375" style="66" customWidth="1"/>
    <col min="3073" max="3317" width="9.140625" style="66"/>
    <col min="3318" max="3320" width="11.5703125" style="66" customWidth="1"/>
    <col min="3321" max="3321" width="5.42578125" style="66" customWidth="1"/>
    <col min="3322" max="3324" width="11.28515625" style="66" customWidth="1"/>
    <col min="3325" max="3325" width="5.5703125" style="66" customWidth="1"/>
    <col min="3326" max="3328" width="10.7109375" style="66" customWidth="1"/>
    <col min="3329" max="3573" width="9.140625" style="66"/>
    <col min="3574" max="3576" width="11.5703125" style="66" customWidth="1"/>
    <col min="3577" max="3577" width="5.42578125" style="66" customWidth="1"/>
    <col min="3578" max="3580" width="11.28515625" style="66" customWidth="1"/>
    <col min="3581" max="3581" width="5.5703125" style="66" customWidth="1"/>
    <col min="3582" max="3584" width="10.7109375" style="66" customWidth="1"/>
    <col min="3585" max="3829" width="9.140625" style="66"/>
    <col min="3830" max="3832" width="11.5703125" style="66" customWidth="1"/>
    <col min="3833" max="3833" width="5.42578125" style="66" customWidth="1"/>
    <col min="3834" max="3836" width="11.28515625" style="66" customWidth="1"/>
    <col min="3837" max="3837" width="5.5703125" style="66" customWidth="1"/>
    <col min="3838" max="3840" width="10.7109375" style="66" customWidth="1"/>
    <col min="3841" max="4085" width="9.140625" style="66"/>
    <col min="4086" max="4088" width="11.5703125" style="66" customWidth="1"/>
    <col min="4089" max="4089" width="5.42578125" style="66" customWidth="1"/>
    <col min="4090" max="4092" width="11.28515625" style="66" customWidth="1"/>
    <col min="4093" max="4093" width="5.5703125" style="66" customWidth="1"/>
    <col min="4094" max="4096" width="10.7109375" style="66" customWidth="1"/>
    <col min="4097" max="4341" width="9.140625" style="66"/>
    <col min="4342" max="4344" width="11.5703125" style="66" customWidth="1"/>
    <col min="4345" max="4345" width="5.42578125" style="66" customWidth="1"/>
    <col min="4346" max="4348" width="11.28515625" style="66" customWidth="1"/>
    <col min="4349" max="4349" width="5.5703125" style="66" customWidth="1"/>
    <col min="4350" max="4352" width="10.7109375" style="66" customWidth="1"/>
    <col min="4353" max="4597" width="9.140625" style="66"/>
    <col min="4598" max="4600" width="11.5703125" style="66" customWidth="1"/>
    <col min="4601" max="4601" width="5.42578125" style="66" customWidth="1"/>
    <col min="4602" max="4604" width="11.28515625" style="66" customWidth="1"/>
    <col min="4605" max="4605" width="5.5703125" style="66" customWidth="1"/>
    <col min="4606" max="4608" width="10.7109375" style="66" customWidth="1"/>
    <col min="4609" max="4853" width="9.140625" style="66"/>
    <col min="4854" max="4856" width="11.5703125" style="66" customWidth="1"/>
    <col min="4857" max="4857" width="5.42578125" style="66" customWidth="1"/>
    <col min="4858" max="4860" width="11.28515625" style="66" customWidth="1"/>
    <col min="4861" max="4861" width="5.5703125" style="66" customWidth="1"/>
    <col min="4862" max="4864" width="10.7109375" style="66" customWidth="1"/>
    <col min="4865" max="5109" width="9.140625" style="66"/>
    <col min="5110" max="5112" width="11.5703125" style="66" customWidth="1"/>
    <col min="5113" max="5113" width="5.42578125" style="66" customWidth="1"/>
    <col min="5114" max="5116" width="11.28515625" style="66" customWidth="1"/>
    <col min="5117" max="5117" width="5.5703125" style="66" customWidth="1"/>
    <col min="5118" max="5120" width="10.7109375" style="66" customWidth="1"/>
    <col min="5121" max="5365" width="9.140625" style="66"/>
    <col min="5366" max="5368" width="11.5703125" style="66" customWidth="1"/>
    <col min="5369" max="5369" width="5.42578125" style="66" customWidth="1"/>
    <col min="5370" max="5372" width="11.28515625" style="66" customWidth="1"/>
    <col min="5373" max="5373" width="5.5703125" style="66" customWidth="1"/>
    <col min="5374" max="5376" width="10.7109375" style="66" customWidth="1"/>
    <col min="5377" max="5621" width="9.140625" style="66"/>
    <col min="5622" max="5624" width="11.5703125" style="66" customWidth="1"/>
    <col min="5625" max="5625" width="5.42578125" style="66" customWidth="1"/>
    <col min="5626" max="5628" width="11.28515625" style="66" customWidth="1"/>
    <col min="5629" max="5629" width="5.5703125" style="66" customWidth="1"/>
    <col min="5630" max="5632" width="10.7109375" style="66" customWidth="1"/>
    <col min="5633" max="5877" width="9.140625" style="66"/>
    <col min="5878" max="5880" width="11.5703125" style="66" customWidth="1"/>
    <col min="5881" max="5881" width="5.42578125" style="66" customWidth="1"/>
    <col min="5882" max="5884" width="11.28515625" style="66" customWidth="1"/>
    <col min="5885" max="5885" width="5.5703125" style="66" customWidth="1"/>
    <col min="5886" max="5888" width="10.7109375" style="66" customWidth="1"/>
    <col min="5889" max="6133" width="9.140625" style="66"/>
    <col min="6134" max="6136" width="11.5703125" style="66" customWidth="1"/>
    <col min="6137" max="6137" width="5.42578125" style="66" customWidth="1"/>
    <col min="6138" max="6140" width="11.28515625" style="66" customWidth="1"/>
    <col min="6141" max="6141" width="5.5703125" style="66" customWidth="1"/>
    <col min="6142" max="6144" width="10.7109375" style="66" customWidth="1"/>
    <col min="6145" max="6389" width="9.140625" style="66"/>
    <col min="6390" max="6392" width="11.5703125" style="66" customWidth="1"/>
    <col min="6393" max="6393" width="5.42578125" style="66" customWidth="1"/>
    <col min="6394" max="6396" width="11.28515625" style="66" customWidth="1"/>
    <col min="6397" max="6397" width="5.5703125" style="66" customWidth="1"/>
    <col min="6398" max="6400" width="10.7109375" style="66" customWidth="1"/>
    <col min="6401" max="6645" width="9.140625" style="66"/>
    <col min="6646" max="6648" width="11.5703125" style="66" customWidth="1"/>
    <col min="6649" max="6649" width="5.42578125" style="66" customWidth="1"/>
    <col min="6650" max="6652" width="11.28515625" style="66" customWidth="1"/>
    <col min="6653" max="6653" width="5.5703125" style="66" customWidth="1"/>
    <col min="6654" max="6656" width="10.7109375" style="66" customWidth="1"/>
    <col min="6657" max="6901" width="9.140625" style="66"/>
    <col min="6902" max="6904" width="11.5703125" style="66" customWidth="1"/>
    <col min="6905" max="6905" width="5.42578125" style="66" customWidth="1"/>
    <col min="6906" max="6908" width="11.28515625" style="66" customWidth="1"/>
    <col min="6909" max="6909" width="5.5703125" style="66" customWidth="1"/>
    <col min="6910" max="6912" width="10.7109375" style="66" customWidth="1"/>
    <col min="6913" max="7157" width="9.140625" style="66"/>
    <col min="7158" max="7160" width="11.5703125" style="66" customWidth="1"/>
    <col min="7161" max="7161" width="5.42578125" style="66" customWidth="1"/>
    <col min="7162" max="7164" width="11.28515625" style="66" customWidth="1"/>
    <col min="7165" max="7165" width="5.5703125" style="66" customWidth="1"/>
    <col min="7166" max="7168" width="10.7109375" style="66" customWidth="1"/>
    <col min="7169" max="7413" width="9.140625" style="66"/>
    <col min="7414" max="7416" width="11.5703125" style="66" customWidth="1"/>
    <col min="7417" max="7417" width="5.42578125" style="66" customWidth="1"/>
    <col min="7418" max="7420" width="11.28515625" style="66" customWidth="1"/>
    <col min="7421" max="7421" width="5.5703125" style="66" customWidth="1"/>
    <col min="7422" max="7424" width="10.7109375" style="66" customWidth="1"/>
    <col min="7425" max="7669" width="9.140625" style="66"/>
    <col min="7670" max="7672" width="11.5703125" style="66" customWidth="1"/>
    <col min="7673" max="7673" width="5.42578125" style="66" customWidth="1"/>
    <col min="7674" max="7676" width="11.28515625" style="66" customWidth="1"/>
    <col min="7677" max="7677" width="5.5703125" style="66" customWidth="1"/>
    <col min="7678" max="7680" width="10.7109375" style="66" customWidth="1"/>
    <col min="7681" max="7925" width="9.140625" style="66"/>
    <col min="7926" max="7928" width="11.5703125" style="66" customWidth="1"/>
    <col min="7929" max="7929" width="5.42578125" style="66" customWidth="1"/>
    <col min="7930" max="7932" width="11.28515625" style="66" customWidth="1"/>
    <col min="7933" max="7933" width="5.5703125" style="66" customWidth="1"/>
    <col min="7934" max="7936" width="10.7109375" style="66" customWidth="1"/>
    <col min="7937" max="8181" width="9.140625" style="66"/>
    <col min="8182" max="8184" width="11.5703125" style="66" customWidth="1"/>
    <col min="8185" max="8185" width="5.42578125" style="66" customWidth="1"/>
    <col min="8186" max="8188" width="11.28515625" style="66" customWidth="1"/>
    <col min="8189" max="8189" width="5.5703125" style="66" customWidth="1"/>
    <col min="8190" max="8192" width="10.7109375" style="66" customWidth="1"/>
    <col min="8193" max="8437" width="9.140625" style="66"/>
    <col min="8438" max="8440" width="11.5703125" style="66" customWidth="1"/>
    <col min="8441" max="8441" width="5.42578125" style="66" customWidth="1"/>
    <col min="8442" max="8444" width="11.28515625" style="66" customWidth="1"/>
    <col min="8445" max="8445" width="5.5703125" style="66" customWidth="1"/>
    <col min="8446" max="8448" width="10.7109375" style="66" customWidth="1"/>
    <col min="8449" max="8693" width="9.140625" style="66"/>
    <col min="8694" max="8696" width="11.5703125" style="66" customWidth="1"/>
    <col min="8697" max="8697" width="5.42578125" style="66" customWidth="1"/>
    <col min="8698" max="8700" width="11.28515625" style="66" customWidth="1"/>
    <col min="8701" max="8701" width="5.5703125" style="66" customWidth="1"/>
    <col min="8702" max="8704" width="10.7109375" style="66" customWidth="1"/>
    <col min="8705" max="8949" width="9.140625" style="66"/>
    <col min="8950" max="8952" width="11.5703125" style="66" customWidth="1"/>
    <col min="8953" max="8953" width="5.42578125" style="66" customWidth="1"/>
    <col min="8954" max="8956" width="11.28515625" style="66" customWidth="1"/>
    <col min="8957" max="8957" width="5.5703125" style="66" customWidth="1"/>
    <col min="8958" max="8960" width="10.7109375" style="66" customWidth="1"/>
    <col min="8961" max="9205" width="9.140625" style="66"/>
    <col min="9206" max="9208" width="11.5703125" style="66" customWidth="1"/>
    <col min="9209" max="9209" width="5.42578125" style="66" customWidth="1"/>
    <col min="9210" max="9212" width="11.28515625" style="66" customWidth="1"/>
    <col min="9213" max="9213" width="5.5703125" style="66" customWidth="1"/>
    <col min="9214" max="9216" width="10.7109375" style="66" customWidth="1"/>
    <col min="9217" max="9461" width="9.140625" style="66"/>
    <col min="9462" max="9464" width="11.5703125" style="66" customWidth="1"/>
    <col min="9465" max="9465" width="5.42578125" style="66" customWidth="1"/>
    <col min="9466" max="9468" width="11.28515625" style="66" customWidth="1"/>
    <col min="9469" max="9469" width="5.5703125" style="66" customWidth="1"/>
    <col min="9470" max="9472" width="10.7109375" style="66" customWidth="1"/>
    <col min="9473" max="9717" width="9.140625" style="66"/>
    <col min="9718" max="9720" width="11.5703125" style="66" customWidth="1"/>
    <col min="9721" max="9721" width="5.42578125" style="66" customWidth="1"/>
    <col min="9722" max="9724" width="11.28515625" style="66" customWidth="1"/>
    <col min="9725" max="9725" width="5.5703125" style="66" customWidth="1"/>
    <col min="9726" max="9728" width="10.7109375" style="66" customWidth="1"/>
    <col min="9729" max="9973" width="9.140625" style="66"/>
    <col min="9974" max="9976" width="11.5703125" style="66" customWidth="1"/>
    <col min="9977" max="9977" width="5.42578125" style="66" customWidth="1"/>
    <col min="9978" max="9980" width="11.28515625" style="66" customWidth="1"/>
    <col min="9981" max="9981" width="5.5703125" style="66" customWidth="1"/>
    <col min="9982" max="9984" width="10.7109375" style="66" customWidth="1"/>
    <col min="9985" max="10229" width="9.140625" style="66"/>
    <col min="10230" max="10232" width="11.5703125" style="66" customWidth="1"/>
    <col min="10233" max="10233" width="5.42578125" style="66" customWidth="1"/>
    <col min="10234" max="10236" width="11.28515625" style="66" customWidth="1"/>
    <col min="10237" max="10237" width="5.5703125" style="66" customWidth="1"/>
    <col min="10238" max="10240" width="10.7109375" style="66" customWidth="1"/>
    <col min="10241" max="10485" width="9.140625" style="66"/>
    <col min="10486" max="10488" width="11.5703125" style="66" customWidth="1"/>
    <col min="10489" max="10489" width="5.42578125" style="66" customWidth="1"/>
    <col min="10490" max="10492" width="11.28515625" style="66" customWidth="1"/>
    <col min="10493" max="10493" width="5.5703125" style="66" customWidth="1"/>
    <col min="10494" max="10496" width="10.7109375" style="66" customWidth="1"/>
    <col min="10497" max="10741" width="9.140625" style="66"/>
    <col min="10742" max="10744" width="11.5703125" style="66" customWidth="1"/>
    <col min="10745" max="10745" width="5.42578125" style="66" customWidth="1"/>
    <col min="10746" max="10748" width="11.28515625" style="66" customWidth="1"/>
    <col min="10749" max="10749" width="5.5703125" style="66" customWidth="1"/>
    <col min="10750" max="10752" width="10.7109375" style="66" customWidth="1"/>
    <col min="10753" max="10997" width="9.140625" style="66"/>
    <col min="10998" max="11000" width="11.5703125" style="66" customWidth="1"/>
    <col min="11001" max="11001" width="5.42578125" style="66" customWidth="1"/>
    <col min="11002" max="11004" width="11.28515625" style="66" customWidth="1"/>
    <col min="11005" max="11005" width="5.5703125" style="66" customWidth="1"/>
    <col min="11006" max="11008" width="10.7109375" style="66" customWidth="1"/>
    <col min="11009" max="11253" width="9.140625" style="66"/>
    <col min="11254" max="11256" width="11.5703125" style="66" customWidth="1"/>
    <col min="11257" max="11257" width="5.42578125" style="66" customWidth="1"/>
    <col min="11258" max="11260" width="11.28515625" style="66" customWidth="1"/>
    <col min="11261" max="11261" width="5.5703125" style="66" customWidth="1"/>
    <col min="11262" max="11264" width="10.7109375" style="66" customWidth="1"/>
    <col min="11265" max="11509" width="9.140625" style="66"/>
    <col min="11510" max="11512" width="11.5703125" style="66" customWidth="1"/>
    <col min="11513" max="11513" width="5.42578125" style="66" customWidth="1"/>
    <col min="11514" max="11516" width="11.28515625" style="66" customWidth="1"/>
    <col min="11517" max="11517" width="5.5703125" style="66" customWidth="1"/>
    <col min="11518" max="11520" width="10.7109375" style="66" customWidth="1"/>
    <col min="11521" max="11765" width="9.140625" style="66"/>
    <col min="11766" max="11768" width="11.5703125" style="66" customWidth="1"/>
    <col min="11769" max="11769" width="5.42578125" style="66" customWidth="1"/>
    <col min="11770" max="11772" width="11.28515625" style="66" customWidth="1"/>
    <col min="11773" max="11773" width="5.5703125" style="66" customWidth="1"/>
    <col min="11774" max="11776" width="10.7109375" style="66" customWidth="1"/>
    <col min="11777" max="12021" width="9.140625" style="66"/>
    <col min="12022" max="12024" width="11.5703125" style="66" customWidth="1"/>
    <col min="12025" max="12025" width="5.42578125" style="66" customWidth="1"/>
    <col min="12026" max="12028" width="11.28515625" style="66" customWidth="1"/>
    <col min="12029" max="12029" width="5.5703125" style="66" customWidth="1"/>
    <col min="12030" max="12032" width="10.7109375" style="66" customWidth="1"/>
    <col min="12033" max="12277" width="9.140625" style="66"/>
    <col min="12278" max="12280" width="11.5703125" style="66" customWidth="1"/>
    <col min="12281" max="12281" width="5.42578125" style="66" customWidth="1"/>
    <col min="12282" max="12284" width="11.28515625" style="66" customWidth="1"/>
    <col min="12285" max="12285" width="5.5703125" style="66" customWidth="1"/>
    <col min="12286" max="12288" width="10.7109375" style="66" customWidth="1"/>
    <col min="12289" max="12533" width="9.140625" style="66"/>
    <col min="12534" max="12536" width="11.5703125" style="66" customWidth="1"/>
    <col min="12537" max="12537" width="5.42578125" style="66" customWidth="1"/>
    <col min="12538" max="12540" width="11.28515625" style="66" customWidth="1"/>
    <col min="12541" max="12541" width="5.5703125" style="66" customWidth="1"/>
    <col min="12542" max="12544" width="10.7109375" style="66" customWidth="1"/>
    <col min="12545" max="12789" width="9.140625" style="66"/>
    <col min="12790" max="12792" width="11.5703125" style="66" customWidth="1"/>
    <col min="12793" max="12793" width="5.42578125" style="66" customWidth="1"/>
    <col min="12794" max="12796" width="11.28515625" style="66" customWidth="1"/>
    <col min="12797" max="12797" width="5.5703125" style="66" customWidth="1"/>
    <col min="12798" max="12800" width="10.7109375" style="66" customWidth="1"/>
    <col min="12801" max="13045" width="9.140625" style="66"/>
    <col min="13046" max="13048" width="11.5703125" style="66" customWidth="1"/>
    <col min="13049" max="13049" width="5.42578125" style="66" customWidth="1"/>
    <col min="13050" max="13052" width="11.28515625" style="66" customWidth="1"/>
    <col min="13053" max="13053" width="5.5703125" style="66" customWidth="1"/>
    <col min="13054" max="13056" width="10.7109375" style="66" customWidth="1"/>
    <col min="13057" max="13301" width="9.140625" style="66"/>
    <col min="13302" max="13304" width="11.5703125" style="66" customWidth="1"/>
    <col min="13305" max="13305" width="5.42578125" style="66" customWidth="1"/>
    <col min="13306" max="13308" width="11.28515625" style="66" customWidth="1"/>
    <col min="13309" max="13309" width="5.5703125" style="66" customWidth="1"/>
    <col min="13310" max="13312" width="10.7109375" style="66" customWidth="1"/>
    <col min="13313" max="13557" width="9.140625" style="66"/>
    <col min="13558" max="13560" width="11.5703125" style="66" customWidth="1"/>
    <col min="13561" max="13561" width="5.42578125" style="66" customWidth="1"/>
    <col min="13562" max="13564" width="11.28515625" style="66" customWidth="1"/>
    <col min="13565" max="13565" width="5.5703125" style="66" customWidth="1"/>
    <col min="13566" max="13568" width="10.7109375" style="66" customWidth="1"/>
    <col min="13569" max="13813" width="9.140625" style="66"/>
    <col min="13814" max="13816" width="11.5703125" style="66" customWidth="1"/>
    <col min="13817" max="13817" width="5.42578125" style="66" customWidth="1"/>
    <col min="13818" max="13820" width="11.28515625" style="66" customWidth="1"/>
    <col min="13821" max="13821" width="5.5703125" style="66" customWidth="1"/>
    <col min="13822" max="13824" width="10.7109375" style="66" customWidth="1"/>
    <col min="13825" max="14069" width="9.140625" style="66"/>
    <col min="14070" max="14072" width="11.5703125" style="66" customWidth="1"/>
    <col min="14073" max="14073" width="5.42578125" style="66" customWidth="1"/>
    <col min="14074" max="14076" width="11.28515625" style="66" customWidth="1"/>
    <col min="14077" max="14077" width="5.5703125" style="66" customWidth="1"/>
    <col min="14078" max="14080" width="10.7109375" style="66" customWidth="1"/>
    <col min="14081" max="14325" width="9.140625" style="66"/>
    <col min="14326" max="14328" width="11.5703125" style="66" customWidth="1"/>
    <col min="14329" max="14329" width="5.42578125" style="66" customWidth="1"/>
    <col min="14330" max="14332" width="11.28515625" style="66" customWidth="1"/>
    <col min="14333" max="14333" width="5.5703125" style="66" customWidth="1"/>
    <col min="14334" max="14336" width="10.7109375" style="66" customWidth="1"/>
    <col min="14337" max="14581" width="9.140625" style="66"/>
    <col min="14582" max="14584" width="11.5703125" style="66" customWidth="1"/>
    <col min="14585" max="14585" width="5.42578125" style="66" customWidth="1"/>
    <col min="14586" max="14588" width="11.28515625" style="66" customWidth="1"/>
    <col min="14589" max="14589" width="5.5703125" style="66" customWidth="1"/>
    <col min="14590" max="14592" width="10.7109375" style="66" customWidth="1"/>
    <col min="14593" max="14837" width="9.140625" style="66"/>
    <col min="14838" max="14840" width="11.5703125" style="66" customWidth="1"/>
    <col min="14841" max="14841" width="5.42578125" style="66" customWidth="1"/>
    <col min="14842" max="14844" width="11.28515625" style="66" customWidth="1"/>
    <col min="14845" max="14845" width="5.5703125" style="66" customWidth="1"/>
    <col min="14846" max="14848" width="10.7109375" style="66" customWidth="1"/>
    <col min="14849" max="15093" width="9.140625" style="66"/>
    <col min="15094" max="15096" width="11.5703125" style="66" customWidth="1"/>
    <col min="15097" max="15097" width="5.42578125" style="66" customWidth="1"/>
    <col min="15098" max="15100" width="11.28515625" style="66" customWidth="1"/>
    <col min="15101" max="15101" width="5.5703125" style="66" customWidth="1"/>
    <col min="15102" max="15104" width="10.7109375" style="66" customWidth="1"/>
    <col min="15105" max="15349" width="9.140625" style="66"/>
    <col min="15350" max="15352" width="11.5703125" style="66" customWidth="1"/>
    <col min="15353" max="15353" width="5.42578125" style="66" customWidth="1"/>
    <col min="15354" max="15356" width="11.28515625" style="66" customWidth="1"/>
    <col min="15357" max="15357" width="5.5703125" style="66" customWidth="1"/>
    <col min="15358" max="15360" width="10.7109375" style="66" customWidth="1"/>
    <col min="15361" max="15605" width="9.140625" style="66"/>
    <col min="15606" max="15608" width="11.5703125" style="66" customWidth="1"/>
    <col min="15609" max="15609" width="5.42578125" style="66" customWidth="1"/>
    <col min="15610" max="15612" width="11.28515625" style="66" customWidth="1"/>
    <col min="15613" max="15613" width="5.5703125" style="66" customWidth="1"/>
    <col min="15614" max="15616" width="10.7109375" style="66" customWidth="1"/>
    <col min="15617" max="15861" width="9.140625" style="66"/>
    <col min="15862" max="15864" width="11.5703125" style="66" customWidth="1"/>
    <col min="15865" max="15865" width="5.42578125" style="66" customWidth="1"/>
    <col min="15866" max="15868" width="11.28515625" style="66" customWidth="1"/>
    <col min="15869" max="15869" width="5.5703125" style="66" customWidth="1"/>
    <col min="15870" max="15872" width="10.7109375" style="66" customWidth="1"/>
    <col min="15873" max="16117" width="9.140625" style="66"/>
    <col min="16118" max="16120" width="11.5703125" style="66" customWidth="1"/>
    <col min="16121" max="16121" width="5.42578125" style="66" customWidth="1"/>
    <col min="16122" max="16124" width="11.28515625" style="66" customWidth="1"/>
    <col min="16125" max="16125" width="5.5703125" style="66" customWidth="1"/>
    <col min="16126" max="16128" width="10.7109375" style="66" customWidth="1"/>
    <col min="16129" max="16384" width="9.140625" style="66"/>
  </cols>
  <sheetData>
    <row r="1" spans="1:11" ht="63" customHeight="1" x14ac:dyDescent="0.2">
      <c r="A1" s="29"/>
      <c r="B1" s="29"/>
      <c r="C1" s="29"/>
      <c r="D1" s="599"/>
      <c r="E1" s="599"/>
      <c r="F1" s="599"/>
      <c r="G1" s="599"/>
      <c r="H1" s="598" t="s">
        <v>2579</v>
      </c>
      <c r="I1" s="598"/>
      <c r="J1" s="598"/>
      <c r="K1" s="598"/>
    </row>
    <row r="2" spans="1:11" ht="64.5" customHeight="1" x14ac:dyDescent="0.2">
      <c r="A2" s="597" t="s">
        <v>1309</v>
      </c>
      <c r="B2" s="597"/>
      <c r="C2" s="597"/>
      <c r="E2" s="597" t="s">
        <v>1088</v>
      </c>
      <c r="F2" s="597"/>
      <c r="G2" s="597"/>
      <c r="I2" s="597" t="s">
        <v>1089</v>
      </c>
      <c r="J2" s="597"/>
      <c r="K2" s="597"/>
    </row>
    <row r="3" spans="1:11" ht="14.25" customHeight="1" x14ac:dyDescent="0.2">
      <c r="A3" s="597"/>
      <c r="B3" s="597"/>
      <c r="C3" s="597"/>
      <c r="E3" s="597"/>
      <c r="F3" s="597"/>
      <c r="G3" s="597"/>
      <c r="I3" s="597"/>
      <c r="J3" s="597"/>
      <c r="K3" s="597"/>
    </row>
    <row r="4" spans="1:11" ht="25.5" customHeight="1" x14ac:dyDescent="0.2">
      <c r="A4" s="597" t="s">
        <v>1245</v>
      </c>
      <c r="B4" s="597"/>
      <c r="C4" s="597" t="s">
        <v>1077</v>
      </c>
      <c r="E4" s="597" t="s">
        <v>1078</v>
      </c>
      <c r="F4" s="597"/>
      <c r="G4" s="597" t="s">
        <v>1077</v>
      </c>
      <c r="I4" s="597" t="s">
        <v>1079</v>
      </c>
      <c r="J4" s="597"/>
      <c r="K4" s="597" t="s">
        <v>1077</v>
      </c>
    </row>
    <row r="5" spans="1:11" x14ac:dyDescent="0.2">
      <c r="A5" s="199" t="s">
        <v>1080</v>
      </c>
      <c r="B5" s="199" t="s">
        <v>1081</v>
      </c>
      <c r="C5" s="597"/>
      <c r="E5" s="199" t="s">
        <v>1080</v>
      </c>
      <c r="F5" s="199" t="s">
        <v>1081</v>
      </c>
      <c r="G5" s="597"/>
      <c r="I5" s="199" t="s">
        <v>1082</v>
      </c>
      <c r="J5" s="199" t="s">
        <v>1083</v>
      </c>
      <c r="K5" s="597"/>
    </row>
    <row r="6" spans="1:11" ht="18.75" customHeight="1" x14ac:dyDescent="0.2">
      <c r="A6" s="150">
        <v>10000</v>
      </c>
      <c r="B6" s="150">
        <v>11999</v>
      </c>
      <c r="C6" s="151">
        <f>C7+0.015</f>
        <v>1.075</v>
      </c>
      <c r="E6" s="601" t="s">
        <v>1150</v>
      </c>
      <c r="F6" s="601"/>
      <c r="G6" s="152">
        <v>0.9657</v>
      </c>
      <c r="I6" s="150">
        <v>0</v>
      </c>
      <c r="J6" s="150">
        <v>249</v>
      </c>
      <c r="K6" s="151">
        <f t="shared" ref="K6:K11" si="0">K7+0.004</f>
        <v>1.032</v>
      </c>
    </row>
    <row r="7" spans="1:11" ht="17.25" customHeight="1" x14ac:dyDescent="0.2">
      <c r="A7" s="150">
        <f t="shared" ref="A7:B10" si="1">A6+2000</f>
        <v>12000</v>
      </c>
      <c r="B7" s="150">
        <f t="shared" si="1"/>
        <v>13999</v>
      </c>
      <c r="C7" s="151">
        <f>C8+0.015</f>
        <v>1.06</v>
      </c>
      <c r="E7" s="150">
        <v>10</v>
      </c>
      <c r="F7" s="150">
        <v>14.99</v>
      </c>
      <c r="G7" s="151">
        <v>1.0149999999999999</v>
      </c>
      <c r="I7" s="150">
        <v>250</v>
      </c>
      <c r="J7" s="150">
        <f>J6+100</f>
        <v>349</v>
      </c>
      <c r="K7" s="151">
        <f t="shared" si="0"/>
        <v>1.028</v>
      </c>
    </row>
    <row r="8" spans="1:11" ht="12.75" customHeight="1" x14ac:dyDescent="0.2">
      <c r="A8" s="150">
        <f t="shared" si="1"/>
        <v>14000</v>
      </c>
      <c r="B8" s="150">
        <f t="shared" si="1"/>
        <v>15999</v>
      </c>
      <c r="C8" s="151">
        <f>C9+0.015</f>
        <v>1.0449999999999999</v>
      </c>
      <c r="E8" s="150">
        <v>15</v>
      </c>
      <c r="F8" s="150">
        <f t="shared" ref="F8:F17" si="2">F7+5</f>
        <v>19.989999999999998</v>
      </c>
      <c r="G8" s="151">
        <f t="shared" ref="G8:G17" si="3">G7+0.005</f>
        <v>1.02</v>
      </c>
      <c r="I8" s="150">
        <f t="shared" ref="I8:J13" si="4">I7+100</f>
        <v>350</v>
      </c>
      <c r="J8" s="150">
        <f t="shared" si="4"/>
        <v>449</v>
      </c>
      <c r="K8" s="151">
        <f t="shared" si="0"/>
        <v>1.024</v>
      </c>
    </row>
    <row r="9" spans="1:11" ht="12.75" customHeight="1" x14ac:dyDescent="0.2">
      <c r="A9" s="150">
        <f t="shared" si="1"/>
        <v>16000</v>
      </c>
      <c r="B9" s="150">
        <f t="shared" si="1"/>
        <v>17999</v>
      </c>
      <c r="C9" s="151">
        <f>C10+0.015</f>
        <v>1.03</v>
      </c>
      <c r="E9" s="150">
        <v>20</v>
      </c>
      <c r="F9" s="150">
        <f t="shared" si="2"/>
        <v>24.99</v>
      </c>
      <c r="G9" s="151">
        <f t="shared" si="3"/>
        <v>1.0249999999999999</v>
      </c>
      <c r="I9" s="150">
        <f t="shared" si="4"/>
        <v>450</v>
      </c>
      <c r="J9" s="150">
        <f t="shared" si="4"/>
        <v>549</v>
      </c>
      <c r="K9" s="151">
        <f t="shared" si="0"/>
        <v>1.02</v>
      </c>
    </row>
    <row r="10" spans="1:11" ht="12.75" customHeight="1" x14ac:dyDescent="0.2">
      <c r="A10" s="150">
        <f t="shared" si="1"/>
        <v>18000</v>
      </c>
      <c r="B10" s="150">
        <f t="shared" si="1"/>
        <v>19999</v>
      </c>
      <c r="C10" s="151">
        <v>1.0149999999999999</v>
      </c>
      <c r="E10" s="150">
        <v>25</v>
      </c>
      <c r="F10" s="150">
        <f t="shared" si="2"/>
        <v>29.99</v>
      </c>
      <c r="G10" s="151">
        <f t="shared" si="3"/>
        <v>1.03</v>
      </c>
      <c r="I10" s="150">
        <f t="shared" si="4"/>
        <v>550</v>
      </c>
      <c r="J10" s="150">
        <f t="shared" si="4"/>
        <v>649</v>
      </c>
      <c r="K10" s="151">
        <f t="shared" si="0"/>
        <v>1.016</v>
      </c>
    </row>
    <row r="11" spans="1:11" ht="12.75" customHeight="1" x14ac:dyDescent="0.2">
      <c r="A11" s="153">
        <v>20000</v>
      </c>
      <c r="B11" s="153" t="s">
        <v>1084</v>
      </c>
      <c r="C11" s="154">
        <v>0.99439999999999995</v>
      </c>
      <c r="E11" s="150">
        <v>30</v>
      </c>
      <c r="F11" s="150">
        <f t="shared" si="2"/>
        <v>34.99</v>
      </c>
      <c r="G11" s="151">
        <f t="shared" si="3"/>
        <v>1.0349999999999999</v>
      </c>
      <c r="I11" s="150">
        <f t="shared" si="4"/>
        <v>650</v>
      </c>
      <c r="J11" s="150">
        <f t="shared" si="4"/>
        <v>749</v>
      </c>
      <c r="K11" s="151">
        <f t="shared" si="0"/>
        <v>1.012</v>
      </c>
    </row>
    <row r="12" spans="1:11" ht="12.75" customHeight="1" x14ac:dyDescent="0.2">
      <c r="E12" s="150">
        <v>35</v>
      </c>
      <c r="F12" s="150">
        <f t="shared" si="2"/>
        <v>39.99</v>
      </c>
      <c r="G12" s="151">
        <f t="shared" si="3"/>
        <v>1.04</v>
      </c>
      <c r="I12" s="150">
        <f t="shared" si="4"/>
        <v>750</v>
      </c>
      <c r="J12" s="150">
        <f t="shared" si="4"/>
        <v>849</v>
      </c>
      <c r="K12" s="151">
        <f>K13+0.004</f>
        <v>1.008</v>
      </c>
    </row>
    <row r="13" spans="1:11" x14ac:dyDescent="0.2">
      <c r="E13" s="150">
        <v>40</v>
      </c>
      <c r="F13" s="150">
        <f t="shared" si="2"/>
        <v>44.99</v>
      </c>
      <c r="G13" s="151">
        <f t="shared" si="3"/>
        <v>1.0449999999999999</v>
      </c>
      <c r="I13" s="150">
        <f t="shared" si="4"/>
        <v>850</v>
      </c>
      <c r="J13" s="150">
        <f t="shared" si="4"/>
        <v>949</v>
      </c>
      <c r="K13" s="151">
        <v>1.004</v>
      </c>
    </row>
    <row r="14" spans="1:11" ht="18" customHeight="1" x14ac:dyDescent="0.2">
      <c r="E14" s="150">
        <v>45</v>
      </c>
      <c r="F14" s="150">
        <f t="shared" si="2"/>
        <v>49.99</v>
      </c>
      <c r="G14" s="151">
        <f t="shared" si="3"/>
        <v>1.05</v>
      </c>
      <c r="I14" s="601" t="s">
        <v>1150</v>
      </c>
      <c r="J14" s="601"/>
      <c r="K14" s="154">
        <v>0.9748</v>
      </c>
    </row>
    <row r="15" spans="1:11" ht="15.75" customHeight="1" x14ac:dyDescent="0.2">
      <c r="E15" s="150">
        <v>50</v>
      </c>
      <c r="F15" s="150">
        <f t="shared" si="2"/>
        <v>54.99</v>
      </c>
      <c r="G15" s="151">
        <f t="shared" si="3"/>
        <v>1.0549999999999999</v>
      </c>
      <c r="I15" s="600"/>
      <c r="J15" s="600"/>
      <c r="K15" s="68"/>
    </row>
    <row r="16" spans="1:11" x14ac:dyDescent="0.2">
      <c r="E16" s="150">
        <v>55</v>
      </c>
      <c r="F16" s="150">
        <f t="shared" si="2"/>
        <v>59.99</v>
      </c>
      <c r="G16" s="151">
        <f t="shared" si="3"/>
        <v>1.06</v>
      </c>
      <c r="I16" s="67"/>
      <c r="J16" s="67"/>
      <c r="K16" s="68"/>
    </row>
    <row r="17" spans="5:7" x14ac:dyDescent="0.2">
      <c r="E17" s="150">
        <v>60</v>
      </c>
      <c r="F17" s="150">
        <f t="shared" si="2"/>
        <v>64.989999999999995</v>
      </c>
      <c r="G17" s="151">
        <f t="shared" si="3"/>
        <v>1.0649999999999999</v>
      </c>
    </row>
    <row r="22" spans="5:7" ht="39.75" customHeight="1" x14ac:dyDescent="0.2"/>
  </sheetData>
  <mergeCells count="17">
    <mergeCell ref="A4:B4"/>
    <mergeCell ref="C4:C5"/>
    <mergeCell ref="E4:F4"/>
    <mergeCell ref="G4:G5"/>
    <mergeCell ref="I2:K2"/>
    <mergeCell ref="A3:C3"/>
    <mergeCell ref="E3:G3"/>
    <mergeCell ref="I15:J15"/>
    <mergeCell ref="I14:J14"/>
    <mergeCell ref="I4:J4"/>
    <mergeCell ref="K4:K5"/>
    <mergeCell ref="E6:F6"/>
    <mergeCell ref="I3:K3"/>
    <mergeCell ref="H1:K1"/>
    <mergeCell ref="D1:G1"/>
    <mergeCell ref="A2:C2"/>
    <mergeCell ref="E2:G2"/>
  </mergeCells>
  <pageMargins left="0.51181102362204722" right="0.51181102362204722" top="0.74803149606299213" bottom="0.74803149606299213" header="0.31496062992125984" footer="0.31496062992125984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676"/>
  <sheetViews>
    <sheetView view="pageBreakPreview" zoomScaleNormal="100" zoomScaleSheetLayoutView="100" workbookViewId="0">
      <pane ySplit="4" topLeftCell="A642" activePane="bottomLeft" state="frozen"/>
      <selection pane="bottomLeft" activeCell="C1" sqref="C1:E1"/>
    </sheetView>
  </sheetViews>
  <sheetFormatPr defaultRowHeight="12.75" x14ac:dyDescent="0.2"/>
  <cols>
    <col min="1" max="1" width="13.42578125" style="86" customWidth="1"/>
    <col min="2" max="2" width="26.7109375" style="34" customWidth="1"/>
    <col min="3" max="3" width="18.85546875" customWidth="1"/>
    <col min="4" max="4" width="10.140625" customWidth="1"/>
    <col min="5" max="5" width="13.28515625" style="98" customWidth="1"/>
    <col min="250" max="250" width="7.140625" customWidth="1"/>
    <col min="251" max="251" width="40.5703125" customWidth="1"/>
    <col min="252" max="252" width="18.85546875" bestFit="1" customWidth="1"/>
    <col min="253" max="253" width="10.140625" customWidth="1"/>
    <col min="254" max="254" width="11.42578125" bestFit="1" customWidth="1"/>
    <col min="506" max="506" width="7.140625" customWidth="1"/>
    <col min="507" max="507" width="40.5703125" customWidth="1"/>
    <col min="508" max="508" width="18.85546875" bestFit="1" customWidth="1"/>
    <col min="509" max="509" width="10.140625" customWidth="1"/>
    <col min="510" max="510" width="11.42578125" bestFit="1" customWidth="1"/>
    <col min="762" max="762" width="7.140625" customWidth="1"/>
    <col min="763" max="763" width="40.5703125" customWidth="1"/>
    <col min="764" max="764" width="18.85546875" bestFit="1" customWidth="1"/>
    <col min="765" max="765" width="10.140625" customWidth="1"/>
    <col min="766" max="766" width="11.42578125" bestFit="1" customWidth="1"/>
    <col min="1018" max="1018" width="7.140625" customWidth="1"/>
    <col min="1019" max="1019" width="40.5703125" customWidth="1"/>
    <col min="1020" max="1020" width="18.85546875" bestFit="1" customWidth="1"/>
    <col min="1021" max="1021" width="10.140625" customWidth="1"/>
    <col min="1022" max="1022" width="11.42578125" bestFit="1" customWidth="1"/>
    <col min="1274" max="1274" width="7.140625" customWidth="1"/>
    <col min="1275" max="1275" width="40.5703125" customWidth="1"/>
    <col min="1276" max="1276" width="18.85546875" bestFit="1" customWidth="1"/>
    <col min="1277" max="1277" width="10.140625" customWidth="1"/>
    <col min="1278" max="1278" width="11.42578125" bestFit="1" customWidth="1"/>
    <col min="1530" max="1530" width="7.140625" customWidth="1"/>
    <col min="1531" max="1531" width="40.5703125" customWidth="1"/>
    <col min="1532" max="1532" width="18.85546875" bestFit="1" customWidth="1"/>
    <col min="1533" max="1533" width="10.140625" customWidth="1"/>
    <col min="1534" max="1534" width="11.42578125" bestFit="1" customWidth="1"/>
    <col min="1786" max="1786" width="7.140625" customWidth="1"/>
    <col min="1787" max="1787" width="40.5703125" customWidth="1"/>
    <col min="1788" max="1788" width="18.85546875" bestFit="1" customWidth="1"/>
    <col min="1789" max="1789" width="10.140625" customWidth="1"/>
    <col min="1790" max="1790" width="11.42578125" bestFit="1" customWidth="1"/>
    <col min="2042" max="2042" width="7.140625" customWidth="1"/>
    <col min="2043" max="2043" width="40.5703125" customWidth="1"/>
    <col min="2044" max="2044" width="18.85546875" bestFit="1" customWidth="1"/>
    <col min="2045" max="2045" width="10.140625" customWidth="1"/>
    <col min="2046" max="2046" width="11.42578125" bestFit="1" customWidth="1"/>
    <col min="2298" max="2298" width="7.140625" customWidth="1"/>
    <col min="2299" max="2299" width="40.5703125" customWidth="1"/>
    <col min="2300" max="2300" width="18.85546875" bestFit="1" customWidth="1"/>
    <col min="2301" max="2301" width="10.140625" customWidth="1"/>
    <col min="2302" max="2302" width="11.42578125" bestFit="1" customWidth="1"/>
    <col min="2554" max="2554" width="7.140625" customWidth="1"/>
    <col min="2555" max="2555" width="40.5703125" customWidth="1"/>
    <col min="2556" max="2556" width="18.85546875" bestFit="1" customWidth="1"/>
    <col min="2557" max="2557" width="10.140625" customWidth="1"/>
    <col min="2558" max="2558" width="11.42578125" bestFit="1" customWidth="1"/>
    <col min="2810" max="2810" width="7.140625" customWidth="1"/>
    <col min="2811" max="2811" width="40.5703125" customWidth="1"/>
    <col min="2812" max="2812" width="18.85546875" bestFit="1" customWidth="1"/>
    <col min="2813" max="2813" width="10.140625" customWidth="1"/>
    <col min="2814" max="2814" width="11.42578125" bestFit="1" customWidth="1"/>
    <col min="3066" max="3066" width="7.140625" customWidth="1"/>
    <col min="3067" max="3067" width="40.5703125" customWidth="1"/>
    <col min="3068" max="3068" width="18.85546875" bestFit="1" customWidth="1"/>
    <col min="3069" max="3069" width="10.140625" customWidth="1"/>
    <col min="3070" max="3070" width="11.42578125" bestFit="1" customWidth="1"/>
    <col min="3322" max="3322" width="7.140625" customWidth="1"/>
    <col min="3323" max="3323" width="40.5703125" customWidth="1"/>
    <col min="3324" max="3324" width="18.85546875" bestFit="1" customWidth="1"/>
    <col min="3325" max="3325" width="10.140625" customWidth="1"/>
    <col min="3326" max="3326" width="11.42578125" bestFit="1" customWidth="1"/>
    <col min="3578" max="3578" width="7.140625" customWidth="1"/>
    <col min="3579" max="3579" width="40.5703125" customWidth="1"/>
    <col min="3580" max="3580" width="18.85546875" bestFit="1" customWidth="1"/>
    <col min="3581" max="3581" width="10.140625" customWidth="1"/>
    <col min="3582" max="3582" width="11.42578125" bestFit="1" customWidth="1"/>
    <col min="3834" max="3834" width="7.140625" customWidth="1"/>
    <col min="3835" max="3835" width="40.5703125" customWidth="1"/>
    <col min="3836" max="3836" width="18.85546875" bestFit="1" customWidth="1"/>
    <col min="3837" max="3837" width="10.140625" customWidth="1"/>
    <col min="3838" max="3838" width="11.42578125" bestFit="1" customWidth="1"/>
    <col min="4090" max="4090" width="7.140625" customWidth="1"/>
    <col min="4091" max="4091" width="40.5703125" customWidth="1"/>
    <col min="4092" max="4092" width="18.85546875" bestFit="1" customWidth="1"/>
    <col min="4093" max="4093" width="10.140625" customWidth="1"/>
    <col min="4094" max="4094" width="11.42578125" bestFit="1" customWidth="1"/>
    <col min="4346" max="4346" width="7.140625" customWidth="1"/>
    <col min="4347" max="4347" width="40.5703125" customWidth="1"/>
    <col min="4348" max="4348" width="18.85546875" bestFit="1" customWidth="1"/>
    <col min="4349" max="4349" width="10.140625" customWidth="1"/>
    <col min="4350" max="4350" width="11.42578125" bestFit="1" customWidth="1"/>
    <col min="4602" max="4602" width="7.140625" customWidth="1"/>
    <col min="4603" max="4603" width="40.5703125" customWidth="1"/>
    <col min="4604" max="4604" width="18.85546875" bestFit="1" customWidth="1"/>
    <col min="4605" max="4605" width="10.140625" customWidth="1"/>
    <col min="4606" max="4606" width="11.42578125" bestFit="1" customWidth="1"/>
    <col min="4858" max="4858" width="7.140625" customWidth="1"/>
    <col min="4859" max="4859" width="40.5703125" customWidth="1"/>
    <col min="4860" max="4860" width="18.85546875" bestFit="1" customWidth="1"/>
    <col min="4861" max="4861" width="10.140625" customWidth="1"/>
    <col min="4862" max="4862" width="11.42578125" bestFit="1" customWidth="1"/>
    <col min="5114" max="5114" width="7.140625" customWidth="1"/>
    <col min="5115" max="5115" width="40.5703125" customWidth="1"/>
    <col min="5116" max="5116" width="18.85546875" bestFit="1" customWidth="1"/>
    <col min="5117" max="5117" width="10.140625" customWidth="1"/>
    <col min="5118" max="5118" width="11.42578125" bestFit="1" customWidth="1"/>
    <col min="5370" max="5370" width="7.140625" customWidth="1"/>
    <col min="5371" max="5371" width="40.5703125" customWidth="1"/>
    <col min="5372" max="5372" width="18.85546875" bestFit="1" customWidth="1"/>
    <col min="5373" max="5373" width="10.140625" customWidth="1"/>
    <col min="5374" max="5374" width="11.42578125" bestFit="1" customWidth="1"/>
    <col min="5626" max="5626" width="7.140625" customWidth="1"/>
    <col min="5627" max="5627" width="40.5703125" customWidth="1"/>
    <col min="5628" max="5628" width="18.85546875" bestFit="1" customWidth="1"/>
    <col min="5629" max="5629" width="10.140625" customWidth="1"/>
    <col min="5630" max="5630" width="11.42578125" bestFit="1" customWidth="1"/>
    <col min="5882" max="5882" width="7.140625" customWidth="1"/>
    <col min="5883" max="5883" width="40.5703125" customWidth="1"/>
    <col min="5884" max="5884" width="18.85546875" bestFit="1" customWidth="1"/>
    <col min="5885" max="5885" width="10.140625" customWidth="1"/>
    <col min="5886" max="5886" width="11.42578125" bestFit="1" customWidth="1"/>
    <col min="6138" max="6138" width="7.140625" customWidth="1"/>
    <col min="6139" max="6139" width="40.5703125" customWidth="1"/>
    <col min="6140" max="6140" width="18.85546875" bestFit="1" customWidth="1"/>
    <col min="6141" max="6141" width="10.140625" customWidth="1"/>
    <col min="6142" max="6142" width="11.42578125" bestFit="1" customWidth="1"/>
    <col min="6394" max="6394" width="7.140625" customWidth="1"/>
    <col min="6395" max="6395" width="40.5703125" customWidth="1"/>
    <col min="6396" max="6396" width="18.85546875" bestFit="1" customWidth="1"/>
    <col min="6397" max="6397" width="10.140625" customWidth="1"/>
    <col min="6398" max="6398" width="11.42578125" bestFit="1" customWidth="1"/>
    <col min="6650" max="6650" width="7.140625" customWidth="1"/>
    <col min="6651" max="6651" width="40.5703125" customWidth="1"/>
    <col min="6652" max="6652" width="18.85546875" bestFit="1" customWidth="1"/>
    <col min="6653" max="6653" width="10.140625" customWidth="1"/>
    <col min="6654" max="6654" width="11.42578125" bestFit="1" customWidth="1"/>
    <col min="6906" max="6906" width="7.140625" customWidth="1"/>
    <col min="6907" max="6907" width="40.5703125" customWidth="1"/>
    <col min="6908" max="6908" width="18.85546875" bestFit="1" customWidth="1"/>
    <col min="6909" max="6909" width="10.140625" customWidth="1"/>
    <col min="6910" max="6910" width="11.42578125" bestFit="1" customWidth="1"/>
    <col min="7162" max="7162" width="7.140625" customWidth="1"/>
    <col min="7163" max="7163" width="40.5703125" customWidth="1"/>
    <col min="7164" max="7164" width="18.85546875" bestFit="1" customWidth="1"/>
    <col min="7165" max="7165" width="10.140625" customWidth="1"/>
    <col min="7166" max="7166" width="11.42578125" bestFit="1" customWidth="1"/>
    <col min="7418" max="7418" width="7.140625" customWidth="1"/>
    <col min="7419" max="7419" width="40.5703125" customWidth="1"/>
    <col min="7420" max="7420" width="18.85546875" bestFit="1" customWidth="1"/>
    <col min="7421" max="7421" width="10.140625" customWidth="1"/>
    <col min="7422" max="7422" width="11.42578125" bestFit="1" customWidth="1"/>
    <col min="7674" max="7674" width="7.140625" customWidth="1"/>
    <col min="7675" max="7675" width="40.5703125" customWidth="1"/>
    <col min="7676" max="7676" width="18.85546875" bestFit="1" customWidth="1"/>
    <col min="7677" max="7677" width="10.140625" customWidth="1"/>
    <col min="7678" max="7678" width="11.42578125" bestFit="1" customWidth="1"/>
    <col min="7930" max="7930" width="7.140625" customWidth="1"/>
    <col min="7931" max="7931" width="40.5703125" customWidth="1"/>
    <col min="7932" max="7932" width="18.85546875" bestFit="1" customWidth="1"/>
    <col min="7933" max="7933" width="10.140625" customWidth="1"/>
    <col min="7934" max="7934" width="11.42578125" bestFit="1" customWidth="1"/>
    <col min="8186" max="8186" width="7.140625" customWidth="1"/>
    <col min="8187" max="8187" width="40.5703125" customWidth="1"/>
    <col min="8188" max="8188" width="18.85546875" bestFit="1" customWidth="1"/>
    <col min="8189" max="8189" width="10.140625" customWidth="1"/>
    <col min="8190" max="8190" width="11.42578125" bestFit="1" customWidth="1"/>
    <col min="8442" max="8442" width="7.140625" customWidth="1"/>
    <col min="8443" max="8443" width="40.5703125" customWidth="1"/>
    <col min="8444" max="8444" width="18.85546875" bestFit="1" customWidth="1"/>
    <col min="8445" max="8445" width="10.140625" customWidth="1"/>
    <col min="8446" max="8446" width="11.42578125" bestFit="1" customWidth="1"/>
    <col min="8698" max="8698" width="7.140625" customWidth="1"/>
    <col min="8699" max="8699" width="40.5703125" customWidth="1"/>
    <col min="8700" max="8700" width="18.85546875" bestFit="1" customWidth="1"/>
    <col min="8701" max="8701" width="10.140625" customWidth="1"/>
    <col min="8702" max="8702" width="11.42578125" bestFit="1" customWidth="1"/>
    <col min="8954" max="8954" width="7.140625" customWidth="1"/>
    <col min="8955" max="8955" width="40.5703125" customWidth="1"/>
    <col min="8956" max="8956" width="18.85546875" bestFit="1" customWidth="1"/>
    <col min="8957" max="8957" width="10.140625" customWidth="1"/>
    <col min="8958" max="8958" width="11.42578125" bestFit="1" customWidth="1"/>
    <col min="9210" max="9210" width="7.140625" customWidth="1"/>
    <col min="9211" max="9211" width="40.5703125" customWidth="1"/>
    <col min="9212" max="9212" width="18.85546875" bestFit="1" customWidth="1"/>
    <col min="9213" max="9213" width="10.140625" customWidth="1"/>
    <col min="9214" max="9214" width="11.42578125" bestFit="1" customWidth="1"/>
    <col min="9466" max="9466" width="7.140625" customWidth="1"/>
    <col min="9467" max="9467" width="40.5703125" customWidth="1"/>
    <col min="9468" max="9468" width="18.85546875" bestFit="1" customWidth="1"/>
    <col min="9469" max="9469" width="10.140625" customWidth="1"/>
    <col min="9470" max="9470" width="11.42578125" bestFit="1" customWidth="1"/>
    <col min="9722" max="9722" width="7.140625" customWidth="1"/>
    <col min="9723" max="9723" width="40.5703125" customWidth="1"/>
    <col min="9724" max="9724" width="18.85546875" bestFit="1" customWidth="1"/>
    <col min="9725" max="9725" width="10.140625" customWidth="1"/>
    <col min="9726" max="9726" width="11.42578125" bestFit="1" customWidth="1"/>
    <col min="9978" max="9978" width="7.140625" customWidth="1"/>
    <col min="9979" max="9979" width="40.5703125" customWidth="1"/>
    <col min="9980" max="9980" width="18.85546875" bestFit="1" customWidth="1"/>
    <col min="9981" max="9981" width="10.140625" customWidth="1"/>
    <col min="9982" max="9982" width="11.42578125" bestFit="1" customWidth="1"/>
    <col min="10234" max="10234" width="7.140625" customWidth="1"/>
    <col min="10235" max="10235" width="40.5703125" customWidth="1"/>
    <col min="10236" max="10236" width="18.85546875" bestFit="1" customWidth="1"/>
    <col min="10237" max="10237" width="10.140625" customWidth="1"/>
    <col min="10238" max="10238" width="11.42578125" bestFit="1" customWidth="1"/>
    <col min="10490" max="10490" width="7.140625" customWidth="1"/>
    <col min="10491" max="10491" width="40.5703125" customWidth="1"/>
    <col min="10492" max="10492" width="18.85546875" bestFit="1" customWidth="1"/>
    <col min="10493" max="10493" width="10.140625" customWidth="1"/>
    <col min="10494" max="10494" width="11.42578125" bestFit="1" customWidth="1"/>
    <col min="10746" max="10746" width="7.140625" customWidth="1"/>
    <col min="10747" max="10747" width="40.5703125" customWidth="1"/>
    <col min="10748" max="10748" width="18.85546875" bestFit="1" customWidth="1"/>
    <col min="10749" max="10749" width="10.140625" customWidth="1"/>
    <col min="10750" max="10750" width="11.42578125" bestFit="1" customWidth="1"/>
    <col min="11002" max="11002" width="7.140625" customWidth="1"/>
    <col min="11003" max="11003" width="40.5703125" customWidth="1"/>
    <col min="11004" max="11004" width="18.85546875" bestFit="1" customWidth="1"/>
    <col min="11005" max="11005" width="10.140625" customWidth="1"/>
    <col min="11006" max="11006" width="11.42578125" bestFit="1" customWidth="1"/>
    <col min="11258" max="11258" width="7.140625" customWidth="1"/>
    <col min="11259" max="11259" width="40.5703125" customWidth="1"/>
    <col min="11260" max="11260" width="18.85546875" bestFit="1" customWidth="1"/>
    <col min="11261" max="11261" width="10.140625" customWidth="1"/>
    <col min="11262" max="11262" width="11.42578125" bestFit="1" customWidth="1"/>
    <col min="11514" max="11514" width="7.140625" customWidth="1"/>
    <col min="11515" max="11515" width="40.5703125" customWidth="1"/>
    <col min="11516" max="11516" width="18.85546875" bestFit="1" customWidth="1"/>
    <col min="11517" max="11517" width="10.140625" customWidth="1"/>
    <col min="11518" max="11518" width="11.42578125" bestFit="1" customWidth="1"/>
    <col min="11770" max="11770" width="7.140625" customWidth="1"/>
    <col min="11771" max="11771" width="40.5703125" customWidth="1"/>
    <col min="11772" max="11772" width="18.85546875" bestFit="1" customWidth="1"/>
    <col min="11773" max="11773" width="10.140625" customWidth="1"/>
    <col min="11774" max="11774" width="11.42578125" bestFit="1" customWidth="1"/>
    <col min="12026" max="12026" width="7.140625" customWidth="1"/>
    <col min="12027" max="12027" width="40.5703125" customWidth="1"/>
    <col min="12028" max="12028" width="18.85546875" bestFit="1" customWidth="1"/>
    <col min="12029" max="12029" width="10.140625" customWidth="1"/>
    <col min="12030" max="12030" width="11.42578125" bestFit="1" customWidth="1"/>
    <col min="12282" max="12282" width="7.140625" customWidth="1"/>
    <col min="12283" max="12283" width="40.5703125" customWidth="1"/>
    <col min="12284" max="12284" width="18.85546875" bestFit="1" customWidth="1"/>
    <col min="12285" max="12285" width="10.140625" customWidth="1"/>
    <col min="12286" max="12286" width="11.42578125" bestFit="1" customWidth="1"/>
    <col min="12538" max="12538" width="7.140625" customWidth="1"/>
    <col min="12539" max="12539" width="40.5703125" customWidth="1"/>
    <col min="12540" max="12540" width="18.85546875" bestFit="1" customWidth="1"/>
    <col min="12541" max="12541" width="10.140625" customWidth="1"/>
    <col min="12542" max="12542" width="11.42578125" bestFit="1" customWidth="1"/>
    <col min="12794" max="12794" width="7.140625" customWidth="1"/>
    <col min="12795" max="12795" width="40.5703125" customWidth="1"/>
    <col min="12796" max="12796" width="18.85546875" bestFit="1" customWidth="1"/>
    <col min="12797" max="12797" width="10.140625" customWidth="1"/>
    <col min="12798" max="12798" width="11.42578125" bestFit="1" customWidth="1"/>
    <col min="13050" max="13050" width="7.140625" customWidth="1"/>
    <col min="13051" max="13051" width="40.5703125" customWidth="1"/>
    <col min="13052" max="13052" width="18.85546875" bestFit="1" customWidth="1"/>
    <col min="13053" max="13053" width="10.140625" customWidth="1"/>
    <col min="13054" max="13054" width="11.42578125" bestFit="1" customWidth="1"/>
    <col min="13306" max="13306" width="7.140625" customWidth="1"/>
    <col min="13307" max="13307" width="40.5703125" customWidth="1"/>
    <col min="13308" max="13308" width="18.85546875" bestFit="1" customWidth="1"/>
    <col min="13309" max="13309" width="10.140625" customWidth="1"/>
    <col min="13310" max="13310" width="11.42578125" bestFit="1" customWidth="1"/>
    <col min="13562" max="13562" width="7.140625" customWidth="1"/>
    <col min="13563" max="13563" width="40.5703125" customWidth="1"/>
    <col min="13564" max="13564" width="18.85546875" bestFit="1" customWidth="1"/>
    <col min="13565" max="13565" width="10.140625" customWidth="1"/>
    <col min="13566" max="13566" width="11.42578125" bestFit="1" customWidth="1"/>
    <col min="13818" max="13818" width="7.140625" customWidth="1"/>
    <col min="13819" max="13819" width="40.5703125" customWidth="1"/>
    <col min="13820" max="13820" width="18.85546875" bestFit="1" customWidth="1"/>
    <col min="13821" max="13821" width="10.140625" customWidth="1"/>
    <col min="13822" max="13822" width="11.42578125" bestFit="1" customWidth="1"/>
    <col min="14074" max="14074" width="7.140625" customWidth="1"/>
    <col min="14075" max="14075" width="40.5703125" customWidth="1"/>
    <col min="14076" max="14076" width="18.85546875" bestFit="1" customWidth="1"/>
    <col min="14077" max="14077" width="10.140625" customWidth="1"/>
    <col min="14078" max="14078" width="11.42578125" bestFit="1" customWidth="1"/>
    <col min="14330" max="14330" width="7.140625" customWidth="1"/>
    <col min="14331" max="14331" width="40.5703125" customWidth="1"/>
    <col min="14332" max="14332" width="18.85546875" bestFit="1" customWidth="1"/>
    <col min="14333" max="14333" width="10.140625" customWidth="1"/>
    <col min="14334" max="14334" width="11.42578125" bestFit="1" customWidth="1"/>
    <col min="14586" max="14586" width="7.140625" customWidth="1"/>
    <col min="14587" max="14587" width="40.5703125" customWidth="1"/>
    <col min="14588" max="14588" width="18.85546875" bestFit="1" customWidth="1"/>
    <col min="14589" max="14589" width="10.140625" customWidth="1"/>
    <col min="14590" max="14590" width="11.42578125" bestFit="1" customWidth="1"/>
    <col min="14842" max="14842" width="7.140625" customWidth="1"/>
    <col min="14843" max="14843" width="40.5703125" customWidth="1"/>
    <col min="14844" max="14844" width="18.85546875" bestFit="1" customWidth="1"/>
    <col min="14845" max="14845" width="10.140625" customWidth="1"/>
    <col min="14846" max="14846" width="11.42578125" bestFit="1" customWidth="1"/>
    <col min="15098" max="15098" width="7.140625" customWidth="1"/>
    <col min="15099" max="15099" width="40.5703125" customWidth="1"/>
    <col min="15100" max="15100" width="18.85546875" bestFit="1" customWidth="1"/>
    <col min="15101" max="15101" width="10.140625" customWidth="1"/>
    <col min="15102" max="15102" width="11.42578125" bestFit="1" customWidth="1"/>
    <col min="15354" max="15354" width="7.140625" customWidth="1"/>
    <col min="15355" max="15355" width="40.5703125" customWidth="1"/>
    <col min="15356" max="15356" width="18.85546875" bestFit="1" customWidth="1"/>
    <col min="15357" max="15357" width="10.140625" customWidth="1"/>
    <col min="15358" max="15358" width="11.42578125" bestFit="1" customWidth="1"/>
    <col min="15610" max="15610" width="7.140625" customWidth="1"/>
    <col min="15611" max="15611" width="40.5703125" customWidth="1"/>
    <col min="15612" max="15612" width="18.85546875" bestFit="1" customWidth="1"/>
    <col min="15613" max="15613" width="10.140625" customWidth="1"/>
    <col min="15614" max="15614" width="11.42578125" bestFit="1" customWidth="1"/>
    <col min="15866" max="15866" width="7.140625" customWidth="1"/>
    <col min="15867" max="15867" width="40.5703125" customWidth="1"/>
    <col min="15868" max="15868" width="18.85546875" bestFit="1" customWidth="1"/>
    <col min="15869" max="15869" width="10.140625" customWidth="1"/>
    <col min="15870" max="15870" width="11.42578125" bestFit="1" customWidth="1"/>
    <col min="16122" max="16122" width="7.140625" customWidth="1"/>
    <col min="16123" max="16123" width="40.5703125" customWidth="1"/>
    <col min="16124" max="16124" width="18.85546875" bestFit="1" customWidth="1"/>
    <col min="16125" max="16125" width="10.140625" customWidth="1"/>
    <col min="16126" max="16126" width="11.42578125" bestFit="1" customWidth="1"/>
  </cols>
  <sheetData>
    <row r="1" spans="1:5" ht="44.25" customHeight="1" x14ac:dyDescent="0.2">
      <c r="B1" s="87"/>
      <c r="C1" s="610" t="s">
        <v>2578</v>
      </c>
      <c r="D1" s="611"/>
      <c r="E1" s="611"/>
    </row>
    <row r="2" spans="1:5" ht="40.5" customHeight="1" x14ac:dyDescent="0.2">
      <c r="A2" s="609" t="s">
        <v>1090</v>
      </c>
      <c r="B2" s="609"/>
      <c r="C2" s="609"/>
      <c r="D2" s="609"/>
      <c r="E2" s="609"/>
    </row>
    <row r="4" spans="1:5" ht="15" customHeight="1" x14ac:dyDescent="0.2">
      <c r="A4" s="63" t="s">
        <v>1174</v>
      </c>
      <c r="B4" s="64" t="s">
        <v>1175</v>
      </c>
      <c r="C4" s="63" t="s">
        <v>674</v>
      </c>
      <c r="D4" s="111" t="s">
        <v>1149</v>
      </c>
      <c r="E4" s="194" t="s">
        <v>1182</v>
      </c>
    </row>
    <row r="5" spans="1:5" x14ac:dyDescent="0.2">
      <c r="A5" s="602" t="s">
        <v>25</v>
      </c>
      <c r="B5" s="612" t="s">
        <v>944</v>
      </c>
      <c r="C5" s="65" t="s">
        <v>1061</v>
      </c>
      <c r="D5" s="107"/>
      <c r="E5" s="195">
        <v>0</v>
      </c>
    </row>
    <row r="6" spans="1:5" x14ac:dyDescent="0.2">
      <c r="A6" s="603"/>
      <c r="B6" s="613"/>
      <c r="C6" s="65" t="s">
        <v>1062</v>
      </c>
      <c r="D6" s="107"/>
      <c r="E6" s="195">
        <v>0</v>
      </c>
    </row>
    <row r="7" spans="1:5" x14ac:dyDescent="0.2">
      <c r="A7" s="603"/>
      <c r="B7" s="613"/>
      <c r="C7" s="65" t="s">
        <v>1063</v>
      </c>
      <c r="D7" s="107"/>
      <c r="E7" s="195">
        <v>0</v>
      </c>
    </row>
    <row r="8" spans="1:5" x14ac:dyDescent="0.2">
      <c r="A8" s="603"/>
      <c r="B8" s="613"/>
      <c r="C8" s="65" t="s">
        <v>1064</v>
      </c>
      <c r="D8" s="107"/>
      <c r="E8" s="195">
        <v>0</v>
      </c>
    </row>
    <row r="9" spans="1:5" x14ac:dyDescent="0.2">
      <c r="A9" s="603"/>
      <c r="B9" s="613"/>
      <c r="C9" s="65" t="s">
        <v>1065</v>
      </c>
      <c r="D9" s="107"/>
      <c r="E9" s="195">
        <v>0</v>
      </c>
    </row>
    <row r="10" spans="1:5" x14ac:dyDescent="0.2">
      <c r="A10" s="603"/>
      <c r="B10" s="613"/>
      <c r="C10" s="65" t="s">
        <v>1066</v>
      </c>
      <c r="D10" s="107"/>
      <c r="E10" s="195">
        <v>0</v>
      </c>
    </row>
    <row r="11" spans="1:5" x14ac:dyDescent="0.2">
      <c r="A11" s="603"/>
      <c r="B11" s="613"/>
      <c r="C11" s="65" t="s">
        <v>1067</v>
      </c>
      <c r="D11" s="108">
        <v>5937</v>
      </c>
      <c r="E11" s="195">
        <v>2732.8011000000001</v>
      </c>
    </row>
    <row r="12" spans="1:5" x14ac:dyDescent="0.2">
      <c r="A12" s="603"/>
      <c r="B12" s="613"/>
      <c r="C12" s="65" t="s">
        <v>1068</v>
      </c>
      <c r="D12" s="108">
        <v>6531</v>
      </c>
      <c r="E12" s="195">
        <v>6032.6846999999998</v>
      </c>
    </row>
    <row r="13" spans="1:5" x14ac:dyDescent="0.2">
      <c r="A13" s="603"/>
      <c r="B13" s="613"/>
      <c r="C13" s="65" t="s">
        <v>1069</v>
      </c>
      <c r="D13" s="108">
        <v>1473</v>
      </c>
      <c r="E13" s="195">
        <v>1215.2249999999999</v>
      </c>
    </row>
    <row r="14" spans="1:5" x14ac:dyDescent="0.2">
      <c r="A14" s="603"/>
      <c r="B14" s="613"/>
      <c r="C14" s="65" t="s">
        <v>1070</v>
      </c>
      <c r="D14" s="108">
        <v>3836</v>
      </c>
      <c r="E14" s="195">
        <v>3931.9</v>
      </c>
    </row>
    <row r="15" spans="1:5" x14ac:dyDescent="0.2">
      <c r="A15" s="604"/>
      <c r="B15" s="614"/>
      <c r="C15" s="65" t="s">
        <v>1071</v>
      </c>
      <c r="D15" s="108">
        <v>17777</v>
      </c>
      <c r="E15" s="196">
        <v>0.78259999999999996</v>
      </c>
    </row>
    <row r="16" spans="1:5" x14ac:dyDescent="0.2">
      <c r="A16" s="602" t="s">
        <v>33</v>
      </c>
      <c r="B16" s="605" t="s">
        <v>945</v>
      </c>
      <c r="C16" s="65" t="s">
        <v>1061</v>
      </c>
      <c r="D16" s="107"/>
      <c r="E16" s="195">
        <v>0</v>
      </c>
    </row>
    <row r="17" spans="1:5" x14ac:dyDescent="0.2">
      <c r="A17" s="603"/>
      <c r="B17" s="606"/>
      <c r="C17" s="65" t="s">
        <v>1062</v>
      </c>
      <c r="D17" s="107"/>
      <c r="E17" s="195">
        <v>0</v>
      </c>
    </row>
    <row r="18" spans="1:5" x14ac:dyDescent="0.2">
      <c r="A18" s="603"/>
      <c r="B18" s="606"/>
      <c r="C18" s="65" t="s">
        <v>1063</v>
      </c>
      <c r="D18" s="107"/>
      <c r="E18" s="195">
        <v>0</v>
      </c>
    </row>
    <row r="19" spans="1:5" x14ac:dyDescent="0.2">
      <c r="A19" s="603"/>
      <c r="B19" s="606"/>
      <c r="C19" s="65" t="s">
        <v>1064</v>
      </c>
      <c r="D19" s="107"/>
      <c r="E19" s="195">
        <v>0</v>
      </c>
    </row>
    <row r="20" spans="1:5" x14ac:dyDescent="0.2">
      <c r="A20" s="603"/>
      <c r="B20" s="606"/>
      <c r="C20" s="65" t="s">
        <v>1065</v>
      </c>
      <c r="D20" s="110">
        <v>40</v>
      </c>
      <c r="E20" s="195">
        <v>63.624000000000002</v>
      </c>
    </row>
    <row r="21" spans="1:5" x14ac:dyDescent="0.2">
      <c r="A21" s="603"/>
      <c r="B21" s="606"/>
      <c r="C21" s="65" t="s">
        <v>1066</v>
      </c>
      <c r="D21" s="110">
        <v>115</v>
      </c>
      <c r="E21" s="195">
        <v>190.072</v>
      </c>
    </row>
    <row r="22" spans="1:5" x14ac:dyDescent="0.2">
      <c r="A22" s="603"/>
      <c r="B22" s="606"/>
      <c r="C22" s="65" t="s">
        <v>1067</v>
      </c>
      <c r="D22" s="108">
        <v>1315</v>
      </c>
      <c r="E22" s="195">
        <v>605.29449999999997</v>
      </c>
    </row>
    <row r="23" spans="1:5" x14ac:dyDescent="0.2">
      <c r="A23" s="603"/>
      <c r="B23" s="606"/>
      <c r="C23" s="65" t="s">
        <v>1068</v>
      </c>
      <c r="D23" s="108">
        <v>4045</v>
      </c>
      <c r="E23" s="195">
        <v>3736.3665000000001</v>
      </c>
    </row>
    <row r="24" spans="1:5" x14ac:dyDescent="0.2">
      <c r="A24" s="603"/>
      <c r="B24" s="606"/>
      <c r="C24" s="65" t="s">
        <v>1069</v>
      </c>
      <c r="D24" s="110">
        <v>7</v>
      </c>
      <c r="E24" s="195">
        <v>5.7750000000000004</v>
      </c>
    </row>
    <row r="25" spans="1:5" x14ac:dyDescent="0.2">
      <c r="A25" s="603"/>
      <c r="B25" s="606"/>
      <c r="C25" s="65" t="s">
        <v>1070</v>
      </c>
      <c r="D25" s="110">
        <v>19</v>
      </c>
      <c r="E25" s="195">
        <v>19.475000000000001</v>
      </c>
    </row>
    <row r="26" spans="1:5" x14ac:dyDescent="0.2">
      <c r="A26" s="604"/>
      <c r="B26" s="607"/>
      <c r="C26" s="65" t="s">
        <v>1071</v>
      </c>
      <c r="D26" s="108">
        <v>5541</v>
      </c>
      <c r="E26" s="196">
        <v>0.83389999999999997</v>
      </c>
    </row>
    <row r="27" spans="1:5" x14ac:dyDescent="0.2">
      <c r="A27" s="602" t="s">
        <v>35</v>
      </c>
      <c r="B27" s="605" t="s">
        <v>946</v>
      </c>
      <c r="C27" s="65" t="s">
        <v>1061</v>
      </c>
      <c r="D27" s="107"/>
      <c r="E27" s="195">
        <v>0</v>
      </c>
    </row>
    <row r="28" spans="1:5" x14ac:dyDescent="0.2">
      <c r="A28" s="603"/>
      <c r="B28" s="606"/>
      <c r="C28" s="65" t="s">
        <v>1062</v>
      </c>
      <c r="D28" s="107"/>
      <c r="E28" s="195">
        <v>0</v>
      </c>
    </row>
    <row r="29" spans="1:5" x14ac:dyDescent="0.2">
      <c r="A29" s="603"/>
      <c r="B29" s="606"/>
      <c r="C29" s="65" t="s">
        <v>1063</v>
      </c>
      <c r="D29" s="107"/>
      <c r="E29" s="195">
        <v>0</v>
      </c>
    </row>
    <row r="30" spans="1:5" x14ac:dyDescent="0.2">
      <c r="A30" s="603"/>
      <c r="B30" s="606"/>
      <c r="C30" s="65" t="s">
        <v>1064</v>
      </c>
      <c r="D30" s="107"/>
      <c r="E30" s="195">
        <v>0</v>
      </c>
    </row>
    <row r="31" spans="1:5" x14ac:dyDescent="0.2">
      <c r="A31" s="603"/>
      <c r="B31" s="606"/>
      <c r="C31" s="65" t="s">
        <v>1065</v>
      </c>
      <c r="D31" s="110">
        <v>1</v>
      </c>
      <c r="E31" s="195">
        <v>1.5906</v>
      </c>
    </row>
    <row r="32" spans="1:5" x14ac:dyDescent="0.2">
      <c r="A32" s="603"/>
      <c r="B32" s="606"/>
      <c r="C32" s="65" t="s">
        <v>1066</v>
      </c>
      <c r="D32" s="110"/>
      <c r="E32" s="195">
        <v>0</v>
      </c>
    </row>
    <row r="33" spans="1:5" x14ac:dyDescent="0.2">
      <c r="A33" s="603"/>
      <c r="B33" s="606"/>
      <c r="C33" s="65" t="s">
        <v>1067</v>
      </c>
      <c r="D33" s="108">
        <v>24446</v>
      </c>
      <c r="E33" s="195">
        <v>11252.4938</v>
      </c>
    </row>
    <row r="34" spans="1:5" x14ac:dyDescent="0.2">
      <c r="A34" s="603"/>
      <c r="B34" s="606"/>
      <c r="C34" s="65" t="s">
        <v>1068</v>
      </c>
      <c r="D34" s="108">
        <v>26577</v>
      </c>
      <c r="E34" s="195">
        <v>24549.174900000002</v>
      </c>
    </row>
    <row r="35" spans="1:5" x14ac:dyDescent="0.2">
      <c r="A35" s="603"/>
      <c r="B35" s="606"/>
      <c r="C35" s="65" t="s">
        <v>1069</v>
      </c>
      <c r="D35" s="108">
        <v>8681</v>
      </c>
      <c r="E35" s="195">
        <v>7161.8249999999998</v>
      </c>
    </row>
    <row r="36" spans="1:5" x14ac:dyDescent="0.2">
      <c r="A36" s="603"/>
      <c r="B36" s="606"/>
      <c r="C36" s="65" t="s">
        <v>1070</v>
      </c>
      <c r="D36" s="108">
        <v>20214</v>
      </c>
      <c r="E36" s="195">
        <v>20719.349999999999</v>
      </c>
    </row>
    <row r="37" spans="1:5" x14ac:dyDescent="0.2">
      <c r="A37" s="604"/>
      <c r="B37" s="607"/>
      <c r="C37" s="65" t="s">
        <v>1071</v>
      </c>
      <c r="D37" s="108">
        <v>79919</v>
      </c>
      <c r="E37" s="196">
        <v>0.79690000000000005</v>
      </c>
    </row>
    <row r="38" spans="1:5" x14ac:dyDescent="0.2">
      <c r="A38" s="602" t="s">
        <v>37</v>
      </c>
      <c r="B38" s="605" t="s">
        <v>947</v>
      </c>
      <c r="C38" s="65" t="s">
        <v>1061</v>
      </c>
      <c r="D38" s="110">
        <v>17</v>
      </c>
      <c r="E38" s="195">
        <v>42.248399999999997</v>
      </c>
    </row>
    <row r="39" spans="1:5" x14ac:dyDescent="0.2">
      <c r="A39" s="603"/>
      <c r="B39" s="606"/>
      <c r="C39" s="65" t="s">
        <v>1062</v>
      </c>
      <c r="D39" s="110">
        <v>27</v>
      </c>
      <c r="E39" s="195">
        <v>62.707500000000003</v>
      </c>
    </row>
    <row r="40" spans="1:5" x14ac:dyDescent="0.2">
      <c r="A40" s="603"/>
      <c r="B40" s="606"/>
      <c r="C40" s="65" t="s">
        <v>1063</v>
      </c>
      <c r="D40" s="110">
        <v>147</v>
      </c>
      <c r="E40" s="195">
        <v>339.33479999999997</v>
      </c>
    </row>
    <row r="41" spans="1:5" x14ac:dyDescent="0.2">
      <c r="A41" s="603"/>
      <c r="B41" s="606"/>
      <c r="C41" s="65" t="s">
        <v>1064</v>
      </c>
      <c r="D41" s="110">
        <v>135</v>
      </c>
      <c r="E41" s="195">
        <v>303.858</v>
      </c>
    </row>
    <row r="42" spans="1:5" x14ac:dyDescent="0.2">
      <c r="A42" s="603"/>
      <c r="B42" s="606"/>
      <c r="C42" s="65" t="s">
        <v>1065</v>
      </c>
      <c r="D42" s="108">
        <v>2058</v>
      </c>
      <c r="E42" s="195">
        <v>3273.4548</v>
      </c>
    </row>
    <row r="43" spans="1:5" x14ac:dyDescent="0.2">
      <c r="A43" s="603"/>
      <c r="B43" s="606"/>
      <c r="C43" s="65" t="s">
        <v>1066</v>
      </c>
      <c r="D43" s="108">
        <v>2561</v>
      </c>
      <c r="E43" s="195">
        <v>4232.8208000000004</v>
      </c>
    </row>
    <row r="44" spans="1:5" x14ac:dyDescent="0.2">
      <c r="A44" s="603"/>
      <c r="B44" s="606"/>
      <c r="C44" s="65" t="s">
        <v>1067</v>
      </c>
      <c r="D44" s="108">
        <v>31146</v>
      </c>
      <c r="E44" s="195">
        <v>14336.5038</v>
      </c>
    </row>
    <row r="45" spans="1:5" x14ac:dyDescent="0.2">
      <c r="A45" s="603"/>
      <c r="B45" s="606"/>
      <c r="C45" s="65" t="s">
        <v>1068</v>
      </c>
      <c r="D45" s="108">
        <v>33205</v>
      </c>
      <c r="E45" s="195">
        <v>30671.458500000001</v>
      </c>
    </row>
    <row r="46" spans="1:5" x14ac:dyDescent="0.2">
      <c r="A46" s="603"/>
      <c r="B46" s="606"/>
      <c r="C46" s="65" t="s">
        <v>1069</v>
      </c>
      <c r="D46" s="108">
        <v>6865</v>
      </c>
      <c r="E46" s="195">
        <v>5663.625</v>
      </c>
    </row>
    <row r="47" spans="1:5" x14ac:dyDescent="0.2">
      <c r="A47" s="603"/>
      <c r="B47" s="606"/>
      <c r="C47" s="65" t="s">
        <v>1070</v>
      </c>
      <c r="D47" s="108">
        <v>17770</v>
      </c>
      <c r="E47" s="195">
        <v>18214.25</v>
      </c>
    </row>
    <row r="48" spans="1:5" x14ac:dyDescent="0.2">
      <c r="A48" s="604"/>
      <c r="B48" s="607"/>
      <c r="C48" s="65" t="s">
        <v>1071</v>
      </c>
      <c r="D48" s="108">
        <v>93931</v>
      </c>
      <c r="E48" s="196">
        <v>0.82120000000000004</v>
      </c>
    </row>
    <row r="49" spans="1:5" x14ac:dyDescent="0.2">
      <c r="A49" s="602" t="s">
        <v>39</v>
      </c>
      <c r="B49" s="605" t="s">
        <v>948</v>
      </c>
      <c r="C49" s="65" t="s">
        <v>1061</v>
      </c>
      <c r="D49" s="108">
        <v>1016</v>
      </c>
      <c r="E49" s="195">
        <v>2524.9632000000001</v>
      </c>
    </row>
    <row r="50" spans="1:5" x14ac:dyDescent="0.2">
      <c r="A50" s="603"/>
      <c r="B50" s="606"/>
      <c r="C50" s="65" t="s">
        <v>1062</v>
      </c>
      <c r="D50" s="110">
        <v>956</v>
      </c>
      <c r="E50" s="195">
        <v>2220.31</v>
      </c>
    </row>
    <row r="51" spans="1:5" x14ac:dyDescent="0.2">
      <c r="A51" s="603"/>
      <c r="B51" s="606"/>
      <c r="C51" s="65" t="s">
        <v>1063</v>
      </c>
      <c r="D51" s="108">
        <v>5659</v>
      </c>
      <c r="E51" s="195">
        <v>13063.2356</v>
      </c>
    </row>
    <row r="52" spans="1:5" x14ac:dyDescent="0.2">
      <c r="A52" s="603"/>
      <c r="B52" s="606"/>
      <c r="C52" s="65" t="s">
        <v>1064</v>
      </c>
      <c r="D52" s="108">
        <v>5374</v>
      </c>
      <c r="E52" s="195">
        <v>12095.799199999999</v>
      </c>
    </row>
    <row r="53" spans="1:5" x14ac:dyDescent="0.2">
      <c r="A53" s="603"/>
      <c r="B53" s="606"/>
      <c r="C53" s="65" t="s">
        <v>1065</v>
      </c>
      <c r="D53" s="108">
        <v>13444</v>
      </c>
      <c r="E53" s="195">
        <v>21384.026399999999</v>
      </c>
    </row>
    <row r="54" spans="1:5" x14ac:dyDescent="0.2">
      <c r="A54" s="603"/>
      <c r="B54" s="606"/>
      <c r="C54" s="65" t="s">
        <v>1066</v>
      </c>
      <c r="D54" s="108">
        <v>13106</v>
      </c>
      <c r="E54" s="195">
        <v>21661.596799999999</v>
      </c>
    </row>
    <row r="55" spans="1:5" x14ac:dyDescent="0.2">
      <c r="A55" s="603"/>
      <c r="B55" s="606"/>
      <c r="C55" s="65" t="s">
        <v>1067</v>
      </c>
      <c r="D55" s="108">
        <v>17412</v>
      </c>
      <c r="E55" s="195">
        <v>8014.7435999999998</v>
      </c>
    </row>
    <row r="56" spans="1:5" x14ac:dyDescent="0.2">
      <c r="A56" s="603"/>
      <c r="B56" s="606"/>
      <c r="C56" s="65" t="s">
        <v>1068</v>
      </c>
      <c r="D56" s="108">
        <v>19427</v>
      </c>
      <c r="E56" s="195">
        <v>17944.7199</v>
      </c>
    </row>
    <row r="57" spans="1:5" x14ac:dyDescent="0.2">
      <c r="A57" s="603"/>
      <c r="B57" s="606"/>
      <c r="C57" s="65" t="s">
        <v>1069</v>
      </c>
      <c r="D57" s="108">
        <v>5632</v>
      </c>
      <c r="E57" s="195">
        <v>4646.3999999999996</v>
      </c>
    </row>
    <row r="58" spans="1:5" x14ac:dyDescent="0.2">
      <c r="A58" s="603"/>
      <c r="B58" s="606"/>
      <c r="C58" s="65" t="s">
        <v>1070</v>
      </c>
      <c r="D58" s="108">
        <v>13882</v>
      </c>
      <c r="E58" s="195">
        <v>14229.05</v>
      </c>
    </row>
    <row r="59" spans="1:5" x14ac:dyDescent="0.2">
      <c r="A59" s="604"/>
      <c r="B59" s="607"/>
      <c r="C59" s="65" t="s">
        <v>1071</v>
      </c>
      <c r="D59" s="108">
        <v>95908</v>
      </c>
      <c r="E59" s="196">
        <v>1.2281</v>
      </c>
    </row>
    <row r="60" spans="1:5" x14ac:dyDescent="0.2">
      <c r="A60" s="602" t="s">
        <v>40</v>
      </c>
      <c r="B60" s="605" t="s">
        <v>949</v>
      </c>
      <c r="C60" s="65" t="s">
        <v>1061</v>
      </c>
      <c r="D60" s="110">
        <v>437</v>
      </c>
      <c r="E60" s="195">
        <v>1086.0324000000001</v>
      </c>
    </row>
    <row r="61" spans="1:5" x14ac:dyDescent="0.2">
      <c r="A61" s="603"/>
      <c r="B61" s="606"/>
      <c r="C61" s="65" t="s">
        <v>1062</v>
      </c>
      <c r="D61" s="110">
        <v>408</v>
      </c>
      <c r="E61" s="195">
        <v>947.58</v>
      </c>
    </row>
    <row r="62" spans="1:5" x14ac:dyDescent="0.2">
      <c r="A62" s="603"/>
      <c r="B62" s="606"/>
      <c r="C62" s="65" t="s">
        <v>1063</v>
      </c>
      <c r="D62" s="108">
        <v>3076</v>
      </c>
      <c r="E62" s="195">
        <v>7100.6383999999998</v>
      </c>
    </row>
    <row r="63" spans="1:5" x14ac:dyDescent="0.2">
      <c r="A63" s="603"/>
      <c r="B63" s="606"/>
      <c r="C63" s="65" t="s">
        <v>1064</v>
      </c>
      <c r="D63" s="108">
        <v>2912</v>
      </c>
      <c r="E63" s="195">
        <v>6554.3296</v>
      </c>
    </row>
    <row r="64" spans="1:5" x14ac:dyDescent="0.2">
      <c r="A64" s="603"/>
      <c r="B64" s="606"/>
      <c r="C64" s="65" t="s">
        <v>1065</v>
      </c>
      <c r="D64" s="108">
        <v>8489</v>
      </c>
      <c r="E64" s="195">
        <v>13502.6034</v>
      </c>
    </row>
    <row r="65" spans="1:5" x14ac:dyDescent="0.2">
      <c r="A65" s="603"/>
      <c r="B65" s="606"/>
      <c r="C65" s="65" t="s">
        <v>1066</v>
      </c>
      <c r="D65" s="108">
        <v>8201</v>
      </c>
      <c r="E65" s="195">
        <v>13554.612800000001</v>
      </c>
    </row>
    <row r="66" spans="1:5" x14ac:dyDescent="0.2">
      <c r="A66" s="603"/>
      <c r="B66" s="606"/>
      <c r="C66" s="65" t="s">
        <v>1067</v>
      </c>
      <c r="D66" s="108">
        <v>21922</v>
      </c>
      <c r="E66" s="195">
        <v>10090.696599999999</v>
      </c>
    </row>
    <row r="67" spans="1:5" x14ac:dyDescent="0.2">
      <c r="A67" s="603"/>
      <c r="B67" s="606"/>
      <c r="C67" s="65" t="s">
        <v>1068</v>
      </c>
      <c r="D67" s="108">
        <v>23610</v>
      </c>
      <c r="E67" s="195">
        <v>21808.557000000001</v>
      </c>
    </row>
    <row r="68" spans="1:5" x14ac:dyDescent="0.2">
      <c r="A68" s="603"/>
      <c r="B68" s="606"/>
      <c r="C68" s="65" t="s">
        <v>1069</v>
      </c>
      <c r="D68" s="108">
        <v>5993</v>
      </c>
      <c r="E68" s="195">
        <v>4944.2250000000004</v>
      </c>
    </row>
    <row r="69" spans="1:5" x14ac:dyDescent="0.2">
      <c r="A69" s="603"/>
      <c r="B69" s="606"/>
      <c r="C69" s="65" t="s">
        <v>1070</v>
      </c>
      <c r="D69" s="108">
        <v>15975</v>
      </c>
      <c r="E69" s="195">
        <v>16374.375</v>
      </c>
    </row>
    <row r="70" spans="1:5" x14ac:dyDescent="0.2">
      <c r="A70" s="604"/>
      <c r="B70" s="607"/>
      <c r="C70" s="65" t="s">
        <v>1071</v>
      </c>
      <c r="D70" s="108">
        <v>91023</v>
      </c>
      <c r="E70" s="196">
        <v>1.0543</v>
      </c>
    </row>
    <row r="71" spans="1:5" x14ac:dyDescent="0.2">
      <c r="A71" s="602" t="s">
        <v>42</v>
      </c>
      <c r="B71" s="605" t="s">
        <v>950</v>
      </c>
      <c r="C71" s="65" t="s">
        <v>1061</v>
      </c>
      <c r="D71" s="108">
        <v>1297</v>
      </c>
      <c r="E71" s="195">
        <v>3223.3044</v>
      </c>
    </row>
    <row r="72" spans="1:5" x14ac:dyDescent="0.2">
      <c r="A72" s="603"/>
      <c r="B72" s="606"/>
      <c r="C72" s="65" t="s">
        <v>1062</v>
      </c>
      <c r="D72" s="108">
        <v>1255</v>
      </c>
      <c r="E72" s="195">
        <v>2914.7375000000002</v>
      </c>
    </row>
    <row r="73" spans="1:5" x14ac:dyDescent="0.2">
      <c r="A73" s="603"/>
      <c r="B73" s="606"/>
      <c r="C73" s="65" t="s">
        <v>1063</v>
      </c>
      <c r="D73" s="108">
        <v>7073</v>
      </c>
      <c r="E73" s="195">
        <v>16327.313200000001</v>
      </c>
    </row>
    <row r="74" spans="1:5" x14ac:dyDescent="0.2">
      <c r="A74" s="603"/>
      <c r="B74" s="606"/>
      <c r="C74" s="65" t="s">
        <v>1064</v>
      </c>
      <c r="D74" s="108">
        <v>6654</v>
      </c>
      <c r="E74" s="195">
        <v>14976.823200000001</v>
      </c>
    </row>
    <row r="75" spans="1:5" x14ac:dyDescent="0.2">
      <c r="A75" s="603"/>
      <c r="B75" s="606"/>
      <c r="C75" s="65" t="s">
        <v>1065</v>
      </c>
      <c r="D75" s="108">
        <v>18668</v>
      </c>
      <c r="E75" s="195">
        <v>29693.320800000001</v>
      </c>
    </row>
    <row r="76" spans="1:5" x14ac:dyDescent="0.2">
      <c r="A76" s="603"/>
      <c r="B76" s="606"/>
      <c r="C76" s="65" t="s">
        <v>1066</v>
      </c>
      <c r="D76" s="108">
        <v>17297</v>
      </c>
      <c r="E76" s="195">
        <v>28588.481599999999</v>
      </c>
    </row>
    <row r="77" spans="1:5" x14ac:dyDescent="0.2">
      <c r="A77" s="603"/>
      <c r="B77" s="606"/>
      <c r="C77" s="65" t="s">
        <v>1067</v>
      </c>
      <c r="D77" s="108">
        <v>610</v>
      </c>
      <c r="E77" s="195">
        <v>280.78300000000002</v>
      </c>
    </row>
    <row r="78" spans="1:5" x14ac:dyDescent="0.2">
      <c r="A78" s="603"/>
      <c r="B78" s="606"/>
      <c r="C78" s="65" t="s">
        <v>1068</v>
      </c>
      <c r="D78" s="108">
        <v>847</v>
      </c>
      <c r="E78" s="195">
        <v>782.37390000000005</v>
      </c>
    </row>
    <row r="79" spans="1:5" x14ac:dyDescent="0.2">
      <c r="A79" s="603"/>
      <c r="B79" s="606"/>
      <c r="C79" s="65" t="s">
        <v>1069</v>
      </c>
      <c r="D79" s="110">
        <v>29</v>
      </c>
      <c r="E79" s="195">
        <v>23.925000000000001</v>
      </c>
    </row>
    <row r="80" spans="1:5" x14ac:dyDescent="0.2">
      <c r="A80" s="603"/>
      <c r="B80" s="606"/>
      <c r="C80" s="65" t="s">
        <v>1070</v>
      </c>
      <c r="D80" s="110">
        <v>165</v>
      </c>
      <c r="E80" s="195">
        <v>169.125</v>
      </c>
    </row>
    <row r="81" spans="1:5" x14ac:dyDescent="0.2">
      <c r="A81" s="604"/>
      <c r="B81" s="607"/>
      <c r="C81" s="65" t="s">
        <v>1071</v>
      </c>
      <c r="D81" s="108">
        <v>53895</v>
      </c>
      <c r="E81" s="196">
        <v>1.7994000000000001</v>
      </c>
    </row>
    <row r="82" spans="1:5" x14ac:dyDescent="0.2">
      <c r="A82" s="602" t="s">
        <v>44</v>
      </c>
      <c r="B82" s="605" t="s">
        <v>951</v>
      </c>
      <c r="C82" s="65" t="s">
        <v>1061</v>
      </c>
      <c r="D82" s="110">
        <v>631</v>
      </c>
      <c r="E82" s="195">
        <v>1568.1612</v>
      </c>
    </row>
    <row r="83" spans="1:5" x14ac:dyDescent="0.2">
      <c r="A83" s="603"/>
      <c r="B83" s="606"/>
      <c r="C83" s="65" t="s">
        <v>1062</v>
      </c>
      <c r="D83" s="110">
        <v>633</v>
      </c>
      <c r="E83" s="195">
        <v>1470.1424999999999</v>
      </c>
    </row>
    <row r="84" spans="1:5" x14ac:dyDescent="0.2">
      <c r="A84" s="603"/>
      <c r="B84" s="606"/>
      <c r="C84" s="65" t="s">
        <v>1063</v>
      </c>
      <c r="D84" s="108">
        <v>3107</v>
      </c>
      <c r="E84" s="195">
        <v>7172.1988000000001</v>
      </c>
    </row>
    <row r="85" spans="1:5" x14ac:dyDescent="0.2">
      <c r="A85" s="603"/>
      <c r="B85" s="606"/>
      <c r="C85" s="65" t="s">
        <v>1064</v>
      </c>
      <c r="D85" s="108">
        <v>3035</v>
      </c>
      <c r="E85" s="195">
        <v>6831.1779999999999</v>
      </c>
    </row>
    <row r="86" spans="1:5" x14ac:dyDescent="0.2">
      <c r="A86" s="603"/>
      <c r="B86" s="606"/>
      <c r="C86" s="65" t="s">
        <v>1065</v>
      </c>
      <c r="D86" s="108">
        <v>6764</v>
      </c>
      <c r="E86" s="195">
        <v>10758.8184</v>
      </c>
    </row>
    <row r="87" spans="1:5" x14ac:dyDescent="0.2">
      <c r="A87" s="603"/>
      <c r="B87" s="606"/>
      <c r="C87" s="65" t="s">
        <v>1066</v>
      </c>
      <c r="D87" s="108">
        <v>6333</v>
      </c>
      <c r="E87" s="195">
        <v>10467.1824</v>
      </c>
    </row>
    <row r="88" spans="1:5" x14ac:dyDescent="0.2">
      <c r="A88" s="603"/>
      <c r="B88" s="606"/>
      <c r="C88" s="65" t="s">
        <v>1067</v>
      </c>
      <c r="D88" s="108">
        <v>32880</v>
      </c>
      <c r="E88" s="195">
        <v>15134.664000000001</v>
      </c>
    </row>
    <row r="89" spans="1:5" x14ac:dyDescent="0.2">
      <c r="A89" s="603"/>
      <c r="B89" s="606"/>
      <c r="C89" s="65" t="s">
        <v>1068</v>
      </c>
      <c r="D89" s="108">
        <v>38839</v>
      </c>
      <c r="E89" s="195">
        <v>35875.584300000002</v>
      </c>
    </row>
    <row r="90" spans="1:5" x14ac:dyDescent="0.2">
      <c r="A90" s="603"/>
      <c r="B90" s="606"/>
      <c r="C90" s="65" t="s">
        <v>1069</v>
      </c>
      <c r="D90" s="108">
        <v>8541</v>
      </c>
      <c r="E90" s="195">
        <v>7046.3249999999998</v>
      </c>
    </row>
    <row r="91" spans="1:5" x14ac:dyDescent="0.2">
      <c r="A91" s="603"/>
      <c r="B91" s="606"/>
      <c r="C91" s="65" t="s">
        <v>1070</v>
      </c>
      <c r="D91" s="108">
        <v>22103</v>
      </c>
      <c r="E91" s="195">
        <v>22655.575000000001</v>
      </c>
    </row>
    <row r="92" spans="1:5" x14ac:dyDescent="0.2">
      <c r="A92" s="604"/>
      <c r="B92" s="607"/>
      <c r="C92" s="65" t="s">
        <v>1071</v>
      </c>
      <c r="D92" s="108">
        <v>122866</v>
      </c>
      <c r="E92" s="196">
        <v>0.96840000000000004</v>
      </c>
    </row>
    <row r="93" spans="1:5" x14ac:dyDescent="0.2">
      <c r="A93" s="182" t="s">
        <v>51</v>
      </c>
      <c r="B93" s="605" t="s">
        <v>956</v>
      </c>
      <c r="C93" s="65" t="s">
        <v>1061</v>
      </c>
      <c r="D93" s="108">
        <v>176</v>
      </c>
      <c r="E93" s="198">
        <v>437.39519999999999</v>
      </c>
    </row>
    <row r="94" spans="1:5" x14ac:dyDescent="0.2">
      <c r="A94" s="182"/>
      <c r="B94" s="606"/>
      <c r="C94" s="65" t="s">
        <v>1062</v>
      </c>
      <c r="D94" s="108">
        <v>181</v>
      </c>
      <c r="E94" s="198">
        <v>420.3725</v>
      </c>
    </row>
    <row r="95" spans="1:5" x14ac:dyDescent="0.2">
      <c r="A95" s="182"/>
      <c r="B95" s="606"/>
      <c r="C95" s="65" t="s">
        <v>1063</v>
      </c>
      <c r="D95" s="108">
        <v>1256</v>
      </c>
      <c r="E95" s="198">
        <v>2899.3503999999998</v>
      </c>
    </row>
    <row r="96" spans="1:5" x14ac:dyDescent="0.2">
      <c r="A96" s="182"/>
      <c r="B96" s="606"/>
      <c r="C96" s="65" t="s">
        <v>1064</v>
      </c>
      <c r="D96" s="108">
        <v>1180</v>
      </c>
      <c r="E96" s="198">
        <v>2655.944</v>
      </c>
    </row>
    <row r="97" spans="1:5" x14ac:dyDescent="0.2">
      <c r="A97" s="182"/>
      <c r="B97" s="606"/>
      <c r="C97" s="65" t="s">
        <v>1065</v>
      </c>
      <c r="D97" s="108">
        <v>3853</v>
      </c>
      <c r="E97" s="198">
        <v>6128.5817999999999</v>
      </c>
    </row>
    <row r="98" spans="1:5" x14ac:dyDescent="0.2">
      <c r="A98" s="182"/>
      <c r="B98" s="606"/>
      <c r="C98" s="65" t="s">
        <v>1066</v>
      </c>
      <c r="D98" s="108">
        <v>3731</v>
      </c>
      <c r="E98" s="198">
        <v>6166.5968000000003</v>
      </c>
    </row>
    <row r="99" spans="1:5" x14ac:dyDescent="0.2">
      <c r="A99" s="182"/>
      <c r="B99" s="606"/>
      <c r="C99" s="65" t="s">
        <v>1067</v>
      </c>
      <c r="D99" s="108">
        <v>14628</v>
      </c>
      <c r="E99" s="198">
        <v>6733.2683999999999</v>
      </c>
    </row>
    <row r="100" spans="1:5" x14ac:dyDescent="0.2">
      <c r="A100" s="182"/>
      <c r="B100" s="606"/>
      <c r="C100" s="65" t="s">
        <v>1068</v>
      </c>
      <c r="D100" s="108">
        <v>13947</v>
      </c>
      <c r="E100" s="198">
        <v>12882.8439</v>
      </c>
    </row>
    <row r="101" spans="1:5" x14ac:dyDescent="0.2">
      <c r="A101" s="182"/>
      <c r="B101" s="606"/>
      <c r="C101" s="65" t="s">
        <v>1069</v>
      </c>
      <c r="D101" s="108">
        <v>4860</v>
      </c>
      <c r="E101" s="198">
        <v>4009.5</v>
      </c>
    </row>
    <row r="102" spans="1:5" x14ac:dyDescent="0.2">
      <c r="A102" s="182"/>
      <c r="B102" s="606"/>
      <c r="C102" s="65" t="s">
        <v>1070</v>
      </c>
      <c r="D102" s="108">
        <v>11837</v>
      </c>
      <c r="E102" s="198">
        <v>12132.924999999999</v>
      </c>
    </row>
    <row r="103" spans="1:5" x14ac:dyDescent="0.2">
      <c r="A103" s="182"/>
      <c r="B103" s="607"/>
      <c r="C103" s="65" t="s">
        <v>1071</v>
      </c>
      <c r="D103" s="108">
        <v>55649</v>
      </c>
      <c r="E103" s="196">
        <v>0.9788</v>
      </c>
    </row>
    <row r="104" spans="1:5" x14ac:dyDescent="0.2">
      <c r="A104" s="602" t="s">
        <v>47</v>
      </c>
      <c r="B104" s="605" t="s">
        <v>952</v>
      </c>
      <c r="C104" s="65" t="s">
        <v>1061</v>
      </c>
      <c r="D104" s="197"/>
      <c r="E104" s="195">
        <v>0</v>
      </c>
    </row>
    <row r="105" spans="1:5" x14ac:dyDescent="0.2">
      <c r="A105" s="603"/>
      <c r="B105" s="606"/>
      <c r="C105" s="65" t="s">
        <v>1062</v>
      </c>
      <c r="D105" s="197"/>
      <c r="E105" s="195">
        <v>0</v>
      </c>
    </row>
    <row r="106" spans="1:5" x14ac:dyDescent="0.2">
      <c r="A106" s="603"/>
      <c r="B106" s="606"/>
      <c r="C106" s="65" t="s">
        <v>1063</v>
      </c>
      <c r="D106" s="197"/>
      <c r="E106" s="195">
        <v>0</v>
      </c>
    </row>
    <row r="107" spans="1:5" x14ac:dyDescent="0.2">
      <c r="A107" s="603"/>
      <c r="B107" s="606"/>
      <c r="C107" s="65" t="s">
        <v>1064</v>
      </c>
      <c r="D107" s="197"/>
      <c r="E107" s="195">
        <v>0</v>
      </c>
    </row>
    <row r="108" spans="1:5" x14ac:dyDescent="0.2">
      <c r="A108" s="603"/>
      <c r="B108" s="606"/>
      <c r="C108" s="65" t="s">
        <v>1065</v>
      </c>
      <c r="D108" s="197"/>
      <c r="E108" s="195">
        <v>0</v>
      </c>
    </row>
    <row r="109" spans="1:5" x14ac:dyDescent="0.2">
      <c r="A109" s="603"/>
      <c r="B109" s="606"/>
      <c r="C109" s="65" t="s">
        <v>1066</v>
      </c>
      <c r="D109" s="197"/>
      <c r="E109" s="195">
        <v>0</v>
      </c>
    </row>
    <row r="110" spans="1:5" x14ac:dyDescent="0.2">
      <c r="A110" s="603"/>
      <c r="B110" s="606"/>
      <c r="C110" s="65" t="s">
        <v>1067</v>
      </c>
      <c r="D110" s="108">
        <v>6234</v>
      </c>
      <c r="E110" s="195">
        <v>2869.5102000000002</v>
      </c>
    </row>
    <row r="111" spans="1:5" x14ac:dyDescent="0.2">
      <c r="A111" s="603"/>
      <c r="B111" s="606"/>
      <c r="C111" s="65" t="s">
        <v>1068</v>
      </c>
      <c r="D111" s="108">
        <v>5983</v>
      </c>
      <c r="E111" s="195">
        <v>5526.4970999999996</v>
      </c>
    </row>
    <row r="112" spans="1:5" x14ac:dyDescent="0.2">
      <c r="A112" s="603"/>
      <c r="B112" s="606"/>
      <c r="C112" s="65" t="s">
        <v>1069</v>
      </c>
      <c r="D112" s="108">
        <v>2186</v>
      </c>
      <c r="E112" s="195">
        <v>1803.45</v>
      </c>
    </row>
    <row r="113" spans="1:5" x14ac:dyDescent="0.2">
      <c r="A113" s="603"/>
      <c r="B113" s="606"/>
      <c r="C113" s="65" t="s">
        <v>1070</v>
      </c>
      <c r="D113" s="108">
        <v>5715</v>
      </c>
      <c r="E113" s="195">
        <v>5857.875</v>
      </c>
    </row>
    <row r="114" spans="1:5" x14ac:dyDescent="0.2">
      <c r="A114" s="604"/>
      <c r="B114" s="607"/>
      <c r="C114" s="65" t="s">
        <v>1071</v>
      </c>
      <c r="D114" s="108">
        <v>20118</v>
      </c>
      <c r="E114" s="196">
        <v>0.79820000000000002</v>
      </c>
    </row>
    <row r="115" spans="1:5" x14ac:dyDescent="0.2">
      <c r="A115" s="602" t="s">
        <v>48</v>
      </c>
      <c r="B115" s="605" t="s">
        <v>953</v>
      </c>
      <c r="C115" s="65" t="s">
        <v>1061</v>
      </c>
      <c r="D115" s="107"/>
      <c r="E115" s="195">
        <v>0</v>
      </c>
    </row>
    <row r="116" spans="1:5" x14ac:dyDescent="0.2">
      <c r="A116" s="603"/>
      <c r="B116" s="606"/>
      <c r="C116" s="65" t="s">
        <v>1062</v>
      </c>
      <c r="D116" s="107"/>
      <c r="E116" s="195">
        <v>0</v>
      </c>
    </row>
    <row r="117" spans="1:5" x14ac:dyDescent="0.2">
      <c r="A117" s="603"/>
      <c r="B117" s="606"/>
      <c r="C117" s="65" t="s">
        <v>1063</v>
      </c>
      <c r="D117" s="107"/>
      <c r="E117" s="195">
        <v>0</v>
      </c>
    </row>
    <row r="118" spans="1:5" x14ac:dyDescent="0.2">
      <c r="A118" s="603"/>
      <c r="B118" s="606"/>
      <c r="C118" s="65" t="s">
        <v>1064</v>
      </c>
      <c r="D118" s="107"/>
      <c r="E118" s="195">
        <v>0</v>
      </c>
    </row>
    <row r="119" spans="1:5" x14ac:dyDescent="0.2">
      <c r="A119" s="603"/>
      <c r="B119" s="606"/>
      <c r="C119" s="65" t="s">
        <v>1065</v>
      </c>
      <c r="D119" s="107"/>
      <c r="E119" s="195">
        <v>0</v>
      </c>
    </row>
    <row r="120" spans="1:5" x14ac:dyDescent="0.2">
      <c r="A120" s="603"/>
      <c r="B120" s="606"/>
      <c r="C120" s="65" t="s">
        <v>1066</v>
      </c>
      <c r="D120" s="107"/>
      <c r="E120" s="195">
        <v>0</v>
      </c>
    </row>
    <row r="121" spans="1:5" x14ac:dyDescent="0.2">
      <c r="A121" s="603"/>
      <c r="B121" s="606"/>
      <c r="C121" s="65" t="s">
        <v>1067</v>
      </c>
      <c r="D121" s="108">
        <v>13826</v>
      </c>
      <c r="E121" s="195">
        <v>6364.1077999999998</v>
      </c>
    </row>
    <row r="122" spans="1:5" x14ac:dyDescent="0.2">
      <c r="A122" s="603"/>
      <c r="B122" s="606"/>
      <c r="C122" s="65" t="s">
        <v>1068</v>
      </c>
      <c r="D122" s="108">
        <v>14313</v>
      </c>
      <c r="E122" s="195">
        <v>13220.918100000001</v>
      </c>
    </row>
    <row r="123" spans="1:5" x14ac:dyDescent="0.2">
      <c r="A123" s="603"/>
      <c r="B123" s="606"/>
      <c r="C123" s="65" t="s">
        <v>1069</v>
      </c>
      <c r="D123" s="108">
        <v>3968</v>
      </c>
      <c r="E123" s="195">
        <v>3273.6</v>
      </c>
    </row>
    <row r="124" spans="1:5" x14ac:dyDescent="0.2">
      <c r="A124" s="603"/>
      <c r="B124" s="606"/>
      <c r="C124" s="65" t="s">
        <v>1070</v>
      </c>
      <c r="D124" s="108">
        <v>11103</v>
      </c>
      <c r="E124" s="195">
        <v>11380.575000000001</v>
      </c>
    </row>
    <row r="125" spans="1:5" x14ac:dyDescent="0.2">
      <c r="A125" s="604"/>
      <c r="B125" s="607"/>
      <c r="C125" s="65" t="s">
        <v>1071</v>
      </c>
      <c r="D125" s="108">
        <v>43210</v>
      </c>
      <c r="E125" s="196">
        <v>0.79239999999999999</v>
      </c>
    </row>
    <row r="126" spans="1:5" x14ac:dyDescent="0.2">
      <c r="A126" s="602" t="s">
        <v>49</v>
      </c>
      <c r="B126" s="605" t="s">
        <v>954</v>
      </c>
      <c r="C126" s="65" t="s">
        <v>1061</v>
      </c>
      <c r="D126" s="107"/>
      <c r="E126" s="195">
        <v>0</v>
      </c>
    </row>
    <row r="127" spans="1:5" x14ac:dyDescent="0.2">
      <c r="A127" s="603"/>
      <c r="B127" s="606"/>
      <c r="C127" s="65" t="s">
        <v>1062</v>
      </c>
      <c r="D127" s="107"/>
      <c r="E127" s="195">
        <v>0</v>
      </c>
    </row>
    <row r="128" spans="1:5" x14ac:dyDescent="0.2">
      <c r="A128" s="603"/>
      <c r="B128" s="606"/>
      <c r="C128" s="65" t="s">
        <v>1063</v>
      </c>
      <c r="D128" s="107"/>
      <c r="E128" s="195">
        <v>0</v>
      </c>
    </row>
    <row r="129" spans="1:5" x14ac:dyDescent="0.2">
      <c r="A129" s="603"/>
      <c r="B129" s="606"/>
      <c r="C129" s="65" t="s">
        <v>1064</v>
      </c>
      <c r="D129" s="107"/>
      <c r="E129" s="195">
        <v>0</v>
      </c>
    </row>
    <row r="130" spans="1:5" x14ac:dyDescent="0.2">
      <c r="A130" s="603"/>
      <c r="B130" s="606"/>
      <c r="C130" s="65" t="s">
        <v>1065</v>
      </c>
      <c r="D130" s="110">
        <v>1</v>
      </c>
      <c r="E130" s="195">
        <v>1.5906</v>
      </c>
    </row>
    <row r="131" spans="1:5" x14ac:dyDescent="0.2">
      <c r="A131" s="603"/>
      <c r="B131" s="606"/>
      <c r="C131" s="65" t="s">
        <v>1066</v>
      </c>
      <c r="D131" s="110">
        <v>2</v>
      </c>
      <c r="E131" s="195">
        <v>3.3056000000000001</v>
      </c>
    </row>
    <row r="132" spans="1:5" x14ac:dyDescent="0.2">
      <c r="A132" s="603"/>
      <c r="B132" s="606"/>
      <c r="C132" s="65" t="s">
        <v>1067</v>
      </c>
      <c r="D132" s="108">
        <v>11659</v>
      </c>
      <c r="E132" s="195">
        <v>5366.6377000000002</v>
      </c>
    </row>
    <row r="133" spans="1:5" x14ac:dyDescent="0.2">
      <c r="A133" s="603"/>
      <c r="B133" s="606"/>
      <c r="C133" s="65" t="s">
        <v>1068</v>
      </c>
      <c r="D133" s="108">
        <v>13316</v>
      </c>
      <c r="E133" s="195">
        <v>12299.9892</v>
      </c>
    </row>
    <row r="134" spans="1:5" x14ac:dyDescent="0.2">
      <c r="A134" s="603"/>
      <c r="B134" s="606"/>
      <c r="C134" s="65" t="s">
        <v>1069</v>
      </c>
      <c r="D134" s="108">
        <v>3474</v>
      </c>
      <c r="E134" s="195">
        <v>2866.05</v>
      </c>
    </row>
    <row r="135" spans="1:5" x14ac:dyDescent="0.2">
      <c r="A135" s="603"/>
      <c r="B135" s="606"/>
      <c r="C135" s="65" t="s">
        <v>1070</v>
      </c>
      <c r="D135" s="108">
        <v>9260</v>
      </c>
      <c r="E135" s="195">
        <v>9491.5</v>
      </c>
    </row>
    <row r="136" spans="1:5" x14ac:dyDescent="0.2">
      <c r="A136" s="604"/>
      <c r="B136" s="607"/>
      <c r="C136" s="65" t="s">
        <v>1071</v>
      </c>
      <c r="D136" s="108">
        <v>37712</v>
      </c>
      <c r="E136" s="196">
        <v>0.79630000000000001</v>
      </c>
    </row>
    <row r="137" spans="1:5" x14ac:dyDescent="0.2">
      <c r="A137" s="602" t="s">
        <v>50</v>
      </c>
      <c r="B137" s="605" t="s">
        <v>955</v>
      </c>
      <c r="C137" s="65" t="s">
        <v>1061</v>
      </c>
      <c r="D137" s="110">
        <v>661</v>
      </c>
      <c r="E137" s="195">
        <v>1642.7172</v>
      </c>
    </row>
    <row r="138" spans="1:5" x14ac:dyDescent="0.2">
      <c r="A138" s="603"/>
      <c r="B138" s="606"/>
      <c r="C138" s="65" t="s">
        <v>1062</v>
      </c>
      <c r="D138" s="110">
        <v>660</v>
      </c>
      <c r="E138" s="195">
        <v>1532.85</v>
      </c>
    </row>
    <row r="139" spans="1:5" x14ac:dyDescent="0.2">
      <c r="A139" s="603"/>
      <c r="B139" s="606"/>
      <c r="C139" s="65" t="s">
        <v>1063</v>
      </c>
      <c r="D139" s="108">
        <v>4146</v>
      </c>
      <c r="E139" s="195">
        <v>9570.6263999999992</v>
      </c>
    </row>
    <row r="140" spans="1:5" x14ac:dyDescent="0.2">
      <c r="A140" s="603"/>
      <c r="B140" s="606"/>
      <c r="C140" s="65" t="s">
        <v>1064</v>
      </c>
      <c r="D140" s="108">
        <v>3896</v>
      </c>
      <c r="E140" s="195">
        <v>8769.1167999999998</v>
      </c>
    </row>
    <row r="141" spans="1:5" x14ac:dyDescent="0.2">
      <c r="A141" s="603"/>
      <c r="B141" s="606"/>
      <c r="C141" s="65" t="s">
        <v>1065</v>
      </c>
      <c r="D141" s="108">
        <v>12265</v>
      </c>
      <c r="E141" s="195">
        <v>19508.708999999999</v>
      </c>
    </row>
    <row r="142" spans="1:5" x14ac:dyDescent="0.2">
      <c r="A142" s="603"/>
      <c r="B142" s="606"/>
      <c r="C142" s="65" t="s">
        <v>1066</v>
      </c>
      <c r="D142" s="108">
        <v>11495</v>
      </c>
      <c r="E142" s="195">
        <v>18998.936000000002</v>
      </c>
    </row>
    <row r="143" spans="1:5" x14ac:dyDescent="0.2">
      <c r="A143" s="603"/>
      <c r="B143" s="606"/>
      <c r="C143" s="65" t="s">
        <v>1067</v>
      </c>
      <c r="D143" s="110"/>
      <c r="E143" s="195">
        <v>0</v>
      </c>
    </row>
    <row r="144" spans="1:5" x14ac:dyDescent="0.2">
      <c r="A144" s="603"/>
      <c r="B144" s="606"/>
      <c r="C144" s="65" t="s">
        <v>1068</v>
      </c>
      <c r="D144" s="110"/>
      <c r="E144" s="195">
        <v>0</v>
      </c>
    </row>
    <row r="145" spans="1:5" x14ac:dyDescent="0.2">
      <c r="A145" s="603"/>
      <c r="B145" s="606"/>
      <c r="C145" s="65" t="s">
        <v>1069</v>
      </c>
      <c r="D145" s="107"/>
      <c r="E145" s="195">
        <v>0</v>
      </c>
    </row>
    <row r="146" spans="1:5" x14ac:dyDescent="0.2">
      <c r="A146" s="603"/>
      <c r="B146" s="606"/>
      <c r="C146" s="65" t="s">
        <v>1070</v>
      </c>
      <c r="D146" s="107"/>
      <c r="E146" s="195">
        <v>0</v>
      </c>
    </row>
    <row r="147" spans="1:5" x14ac:dyDescent="0.2">
      <c r="A147" s="604"/>
      <c r="B147" s="607"/>
      <c r="C147" s="65" t="s">
        <v>1071</v>
      </c>
      <c r="D147" s="108">
        <v>33123</v>
      </c>
      <c r="E147" s="196">
        <v>1.8121</v>
      </c>
    </row>
    <row r="148" spans="1:5" x14ac:dyDescent="0.2">
      <c r="A148" s="602">
        <v>560206</v>
      </c>
      <c r="B148" s="605" t="s">
        <v>1001</v>
      </c>
      <c r="C148" s="65" t="s">
        <v>1061</v>
      </c>
      <c r="D148" s="110"/>
      <c r="E148" s="195">
        <v>0</v>
      </c>
    </row>
    <row r="149" spans="1:5" x14ac:dyDescent="0.2">
      <c r="A149" s="603"/>
      <c r="B149" s="606"/>
      <c r="C149" s="65" t="s">
        <v>1062</v>
      </c>
      <c r="D149" s="110"/>
      <c r="E149" s="195">
        <v>0</v>
      </c>
    </row>
    <row r="150" spans="1:5" x14ac:dyDescent="0.2">
      <c r="A150" s="603"/>
      <c r="B150" s="606"/>
      <c r="C150" s="65" t="s">
        <v>1063</v>
      </c>
      <c r="D150" s="108"/>
      <c r="E150" s="195">
        <v>0</v>
      </c>
    </row>
    <row r="151" spans="1:5" x14ac:dyDescent="0.2">
      <c r="A151" s="603"/>
      <c r="B151" s="606"/>
      <c r="C151" s="65" t="s">
        <v>1064</v>
      </c>
      <c r="D151" s="108"/>
      <c r="E151" s="195">
        <v>0</v>
      </c>
    </row>
    <row r="152" spans="1:5" x14ac:dyDescent="0.2">
      <c r="A152" s="603"/>
      <c r="B152" s="606"/>
      <c r="C152" s="65" t="s">
        <v>1065</v>
      </c>
      <c r="D152" s="108">
        <v>4</v>
      </c>
      <c r="E152" s="195">
        <v>6.3624000000000001</v>
      </c>
    </row>
    <row r="153" spans="1:5" x14ac:dyDescent="0.2">
      <c r="A153" s="603"/>
      <c r="B153" s="606"/>
      <c r="C153" s="65" t="s">
        <v>1066</v>
      </c>
      <c r="D153" s="108">
        <v>6</v>
      </c>
      <c r="E153" s="195">
        <v>9.9168000000000003</v>
      </c>
    </row>
    <row r="154" spans="1:5" x14ac:dyDescent="0.2">
      <c r="A154" s="603"/>
      <c r="B154" s="606"/>
      <c r="C154" s="65" t="s">
        <v>1067</v>
      </c>
      <c r="D154" s="108">
        <v>24304</v>
      </c>
      <c r="E154" s="195">
        <v>11187.1312</v>
      </c>
    </row>
    <row r="155" spans="1:5" x14ac:dyDescent="0.2">
      <c r="A155" s="603"/>
      <c r="B155" s="606"/>
      <c r="C155" s="65" t="s">
        <v>1068</v>
      </c>
      <c r="D155" s="108">
        <v>22317</v>
      </c>
      <c r="E155" s="195">
        <v>20614.212899999999</v>
      </c>
    </row>
    <row r="156" spans="1:5" x14ac:dyDescent="0.2">
      <c r="A156" s="603"/>
      <c r="B156" s="606"/>
      <c r="C156" s="65" t="s">
        <v>1069</v>
      </c>
      <c r="D156" s="108">
        <v>7287</v>
      </c>
      <c r="E156" s="195">
        <v>6011.7749999999996</v>
      </c>
    </row>
    <row r="157" spans="1:5" x14ac:dyDescent="0.2">
      <c r="A157" s="603"/>
      <c r="B157" s="606"/>
      <c r="C157" s="65" t="s">
        <v>1070</v>
      </c>
      <c r="D157" s="108">
        <v>18336</v>
      </c>
      <c r="E157" s="195">
        <v>18794.400000000001</v>
      </c>
    </row>
    <row r="158" spans="1:5" x14ac:dyDescent="0.2">
      <c r="A158" s="604"/>
      <c r="B158" s="607"/>
      <c r="C158" s="65" t="s">
        <v>1071</v>
      </c>
      <c r="D158" s="108">
        <v>72254</v>
      </c>
      <c r="E158" s="196">
        <v>0.78369999999999995</v>
      </c>
    </row>
    <row r="159" spans="1:5" x14ac:dyDescent="0.2">
      <c r="A159" s="602" t="s">
        <v>327</v>
      </c>
      <c r="B159" s="605" t="s">
        <v>957</v>
      </c>
      <c r="C159" s="65" t="s">
        <v>1061</v>
      </c>
      <c r="D159" s="110">
        <v>392</v>
      </c>
      <c r="E159" s="195">
        <v>974.19839999999999</v>
      </c>
    </row>
    <row r="160" spans="1:5" x14ac:dyDescent="0.2">
      <c r="A160" s="603"/>
      <c r="B160" s="606"/>
      <c r="C160" s="65" t="s">
        <v>1062</v>
      </c>
      <c r="D160" s="110">
        <v>386</v>
      </c>
      <c r="E160" s="195">
        <v>896.48500000000001</v>
      </c>
    </row>
    <row r="161" spans="1:5" x14ac:dyDescent="0.2">
      <c r="A161" s="603"/>
      <c r="B161" s="606"/>
      <c r="C161" s="65" t="s">
        <v>1063</v>
      </c>
      <c r="D161" s="108">
        <v>2334</v>
      </c>
      <c r="E161" s="195">
        <v>5387.8055999999997</v>
      </c>
    </row>
    <row r="162" spans="1:5" x14ac:dyDescent="0.2">
      <c r="A162" s="603"/>
      <c r="B162" s="606"/>
      <c r="C162" s="65" t="s">
        <v>1064</v>
      </c>
      <c r="D162" s="108">
        <v>2197</v>
      </c>
      <c r="E162" s="195">
        <v>4945.0075999999999</v>
      </c>
    </row>
    <row r="163" spans="1:5" x14ac:dyDescent="0.2">
      <c r="A163" s="603"/>
      <c r="B163" s="606"/>
      <c r="C163" s="65" t="s">
        <v>1065</v>
      </c>
      <c r="D163" s="108">
        <v>7354</v>
      </c>
      <c r="E163" s="195">
        <v>11697.2724</v>
      </c>
    </row>
    <row r="164" spans="1:5" x14ac:dyDescent="0.2">
      <c r="A164" s="603"/>
      <c r="B164" s="606"/>
      <c r="C164" s="65" t="s">
        <v>1066</v>
      </c>
      <c r="D164" s="108">
        <v>6782</v>
      </c>
      <c r="E164" s="195">
        <v>11209.2896</v>
      </c>
    </row>
    <row r="165" spans="1:5" x14ac:dyDescent="0.2">
      <c r="A165" s="603"/>
      <c r="B165" s="606"/>
      <c r="C165" s="65" t="s">
        <v>1067</v>
      </c>
      <c r="D165" s="110"/>
      <c r="E165" s="195">
        <v>0</v>
      </c>
    </row>
    <row r="166" spans="1:5" x14ac:dyDescent="0.2">
      <c r="A166" s="603"/>
      <c r="B166" s="606"/>
      <c r="C166" s="65" t="s">
        <v>1068</v>
      </c>
      <c r="D166" s="110"/>
      <c r="E166" s="195">
        <v>0</v>
      </c>
    </row>
    <row r="167" spans="1:5" x14ac:dyDescent="0.2">
      <c r="A167" s="603"/>
      <c r="B167" s="606"/>
      <c r="C167" s="65" t="s">
        <v>1069</v>
      </c>
      <c r="D167" s="107"/>
      <c r="E167" s="195">
        <v>0</v>
      </c>
    </row>
    <row r="168" spans="1:5" x14ac:dyDescent="0.2">
      <c r="A168" s="603"/>
      <c r="B168" s="606"/>
      <c r="C168" s="65" t="s">
        <v>1070</v>
      </c>
      <c r="D168" s="107"/>
      <c r="E168" s="195">
        <v>0</v>
      </c>
    </row>
    <row r="169" spans="1:5" x14ac:dyDescent="0.2">
      <c r="A169" s="604"/>
      <c r="B169" s="607"/>
      <c r="C169" s="65" t="s">
        <v>1071</v>
      </c>
      <c r="D169" s="108">
        <v>19445</v>
      </c>
      <c r="E169" s="196">
        <v>1.8056000000000001</v>
      </c>
    </row>
    <row r="170" spans="1:5" x14ac:dyDescent="0.2">
      <c r="A170" s="602" t="s">
        <v>329</v>
      </c>
      <c r="B170" s="605" t="s">
        <v>958</v>
      </c>
      <c r="C170" s="65" t="s">
        <v>1061</v>
      </c>
      <c r="D170" s="110">
        <v>95</v>
      </c>
      <c r="E170" s="195">
        <v>236.09399999999999</v>
      </c>
    </row>
    <row r="171" spans="1:5" x14ac:dyDescent="0.2">
      <c r="A171" s="603"/>
      <c r="B171" s="606"/>
      <c r="C171" s="65" t="s">
        <v>1062</v>
      </c>
      <c r="D171" s="110">
        <v>86</v>
      </c>
      <c r="E171" s="195">
        <v>199.73500000000001</v>
      </c>
    </row>
    <row r="172" spans="1:5" x14ac:dyDescent="0.2">
      <c r="A172" s="603"/>
      <c r="B172" s="606"/>
      <c r="C172" s="65" t="s">
        <v>1063</v>
      </c>
      <c r="D172" s="110">
        <v>569</v>
      </c>
      <c r="E172" s="195">
        <v>1313.4795999999999</v>
      </c>
    </row>
    <row r="173" spans="1:5" x14ac:dyDescent="0.2">
      <c r="A173" s="603"/>
      <c r="B173" s="606"/>
      <c r="C173" s="65" t="s">
        <v>1064</v>
      </c>
      <c r="D173" s="110">
        <v>527</v>
      </c>
      <c r="E173" s="195">
        <v>1186.1715999999999</v>
      </c>
    </row>
    <row r="174" spans="1:5" x14ac:dyDescent="0.2">
      <c r="A174" s="603"/>
      <c r="B174" s="606"/>
      <c r="C174" s="65" t="s">
        <v>1065</v>
      </c>
      <c r="D174" s="108">
        <v>1970</v>
      </c>
      <c r="E174" s="195">
        <v>3133.482</v>
      </c>
    </row>
    <row r="175" spans="1:5" x14ac:dyDescent="0.2">
      <c r="A175" s="603"/>
      <c r="B175" s="606"/>
      <c r="C175" s="65" t="s">
        <v>1066</v>
      </c>
      <c r="D175" s="108">
        <v>1842</v>
      </c>
      <c r="E175" s="195">
        <v>3044.4576000000002</v>
      </c>
    </row>
    <row r="176" spans="1:5" x14ac:dyDescent="0.2">
      <c r="A176" s="603"/>
      <c r="B176" s="606"/>
      <c r="C176" s="65" t="s">
        <v>1067</v>
      </c>
      <c r="D176" s="108">
        <v>6654</v>
      </c>
      <c r="E176" s="195">
        <v>3062.8362000000002</v>
      </c>
    </row>
    <row r="177" spans="1:5" x14ac:dyDescent="0.2">
      <c r="A177" s="603"/>
      <c r="B177" s="606"/>
      <c r="C177" s="65" t="s">
        <v>1068</v>
      </c>
      <c r="D177" s="108">
        <v>5748</v>
      </c>
      <c r="E177" s="195">
        <v>5309.4276</v>
      </c>
    </row>
    <row r="178" spans="1:5" x14ac:dyDescent="0.2">
      <c r="A178" s="603"/>
      <c r="B178" s="606"/>
      <c r="C178" s="65" t="s">
        <v>1069</v>
      </c>
      <c r="D178" s="108">
        <v>2381</v>
      </c>
      <c r="E178" s="195">
        <v>1964.325</v>
      </c>
    </row>
    <row r="179" spans="1:5" x14ac:dyDescent="0.2">
      <c r="A179" s="603"/>
      <c r="B179" s="606"/>
      <c r="C179" s="65" t="s">
        <v>1070</v>
      </c>
      <c r="D179" s="108">
        <v>5869</v>
      </c>
      <c r="E179" s="195">
        <v>6015.7250000000004</v>
      </c>
    </row>
    <row r="180" spans="1:5" x14ac:dyDescent="0.2">
      <c r="A180" s="604"/>
      <c r="B180" s="607"/>
      <c r="C180" s="65" t="s">
        <v>1071</v>
      </c>
      <c r="D180" s="108">
        <v>25741</v>
      </c>
      <c r="E180" s="196">
        <v>0.98929999999999996</v>
      </c>
    </row>
    <row r="181" spans="1:5" x14ac:dyDescent="0.2">
      <c r="A181" s="602" t="s">
        <v>330</v>
      </c>
      <c r="B181" s="605" t="s">
        <v>959</v>
      </c>
      <c r="C181" s="65" t="s">
        <v>1061</v>
      </c>
      <c r="D181" s="110">
        <v>132</v>
      </c>
      <c r="E181" s="195">
        <v>328.04640000000001</v>
      </c>
    </row>
    <row r="182" spans="1:5" x14ac:dyDescent="0.2">
      <c r="A182" s="603"/>
      <c r="B182" s="606"/>
      <c r="C182" s="65" t="s">
        <v>1062</v>
      </c>
      <c r="D182" s="110">
        <v>125</v>
      </c>
      <c r="E182" s="195">
        <v>290.3125</v>
      </c>
    </row>
    <row r="183" spans="1:5" x14ac:dyDescent="0.2">
      <c r="A183" s="603"/>
      <c r="B183" s="606"/>
      <c r="C183" s="65" t="s">
        <v>1063</v>
      </c>
      <c r="D183" s="110">
        <v>727</v>
      </c>
      <c r="E183" s="195">
        <v>1678.2067999999999</v>
      </c>
    </row>
    <row r="184" spans="1:5" x14ac:dyDescent="0.2">
      <c r="A184" s="603"/>
      <c r="B184" s="606"/>
      <c r="C184" s="65" t="s">
        <v>1064</v>
      </c>
      <c r="D184" s="110">
        <v>668</v>
      </c>
      <c r="E184" s="195">
        <v>1503.5344</v>
      </c>
    </row>
    <row r="185" spans="1:5" x14ac:dyDescent="0.2">
      <c r="A185" s="603"/>
      <c r="B185" s="606"/>
      <c r="C185" s="65" t="s">
        <v>1065</v>
      </c>
      <c r="D185" s="108">
        <v>2252</v>
      </c>
      <c r="E185" s="195">
        <v>3582.0311999999999</v>
      </c>
    </row>
    <row r="186" spans="1:5" x14ac:dyDescent="0.2">
      <c r="A186" s="603"/>
      <c r="B186" s="606"/>
      <c r="C186" s="65" t="s">
        <v>1066</v>
      </c>
      <c r="D186" s="108">
        <v>2123</v>
      </c>
      <c r="E186" s="195">
        <v>3508.8944000000001</v>
      </c>
    </row>
    <row r="187" spans="1:5" x14ac:dyDescent="0.2">
      <c r="A187" s="603"/>
      <c r="B187" s="606"/>
      <c r="C187" s="65" t="s">
        <v>1067</v>
      </c>
      <c r="D187" s="108">
        <v>6896</v>
      </c>
      <c r="E187" s="195">
        <v>3174.2287999999999</v>
      </c>
    </row>
    <row r="188" spans="1:5" x14ac:dyDescent="0.2">
      <c r="A188" s="603"/>
      <c r="B188" s="606"/>
      <c r="C188" s="65" t="s">
        <v>1068</v>
      </c>
      <c r="D188" s="108">
        <v>6454</v>
      </c>
      <c r="E188" s="195">
        <v>5961.5598</v>
      </c>
    </row>
    <row r="189" spans="1:5" x14ac:dyDescent="0.2">
      <c r="A189" s="603"/>
      <c r="B189" s="606"/>
      <c r="C189" s="65" t="s">
        <v>1069</v>
      </c>
      <c r="D189" s="108">
        <v>2156</v>
      </c>
      <c r="E189" s="195">
        <v>1778.7</v>
      </c>
    </row>
    <row r="190" spans="1:5" x14ac:dyDescent="0.2">
      <c r="A190" s="603"/>
      <c r="B190" s="606"/>
      <c r="C190" s="65" t="s">
        <v>1070</v>
      </c>
      <c r="D190" s="108">
        <v>4883</v>
      </c>
      <c r="E190" s="195">
        <v>5005.0749999999998</v>
      </c>
    </row>
    <row r="191" spans="1:5" x14ac:dyDescent="0.2">
      <c r="A191" s="604"/>
      <c r="B191" s="607"/>
      <c r="C191" s="65" t="s">
        <v>1071</v>
      </c>
      <c r="D191" s="108">
        <v>26416</v>
      </c>
      <c r="E191" s="196">
        <v>1.0148999999999999</v>
      </c>
    </row>
    <row r="192" spans="1:5" x14ac:dyDescent="0.2">
      <c r="A192" s="602" t="s">
        <v>331</v>
      </c>
      <c r="B192" s="605" t="s">
        <v>960</v>
      </c>
      <c r="C192" s="65" t="s">
        <v>1061</v>
      </c>
      <c r="D192" s="110">
        <v>170</v>
      </c>
      <c r="E192" s="195">
        <v>422.48399999999998</v>
      </c>
    </row>
    <row r="193" spans="1:5" x14ac:dyDescent="0.2">
      <c r="A193" s="603"/>
      <c r="B193" s="606"/>
      <c r="C193" s="65" t="s">
        <v>1062</v>
      </c>
      <c r="D193" s="110">
        <v>149</v>
      </c>
      <c r="E193" s="195">
        <v>346.05250000000001</v>
      </c>
    </row>
    <row r="194" spans="1:5" x14ac:dyDescent="0.2">
      <c r="A194" s="603"/>
      <c r="B194" s="606"/>
      <c r="C194" s="65" t="s">
        <v>1063</v>
      </c>
      <c r="D194" s="108">
        <v>981</v>
      </c>
      <c r="E194" s="195">
        <v>2264.5403999999999</v>
      </c>
    </row>
    <row r="195" spans="1:5" x14ac:dyDescent="0.2">
      <c r="A195" s="603"/>
      <c r="B195" s="606"/>
      <c r="C195" s="65" t="s">
        <v>1064</v>
      </c>
      <c r="D195" s="110">
        <v>879</v>
      </c>
      <c r="E195" s="195">
        <v>1978.4531999999999</v>
      </c>
    </row>
    <row r="196" spans="1:5" x14ac:dyDescent="0.2">
      <c r="A196" s="603"/>
      <c r="B196" s="606"/>
      <c r="C196" s="65" t="s">
        <v>1065</v>
      </c>
      <c r="D196" s="108">
        <v>3066</v>
      </c>
      <c r="E196" s="195">
        <v>4876.7795999999998</v>
      </c>
    </row>
    <row r="197" spans="1:5" x14ac:dyDescent="0.2">
      <c r="A197" s="603"/>
      <c r="B197" s="606"/>
      <c r="C197" s="65" t="s">
        <v>1066</v>
      </c>
      <c r="D197" s="108">
        <v>2955</v>
      </c>
      <c r="E197" s="195">
        <v>4884.0240000000003</v>
      </c>
    </row>
    <row r="198" spans="1:5" x14ac:dyDescent="0.2">
      <c r="A198" s="603"/>
      <c r="B198" s="606"/>
      <c r="C198" s="65" t="s">
        <v>1067</v>
      </c>
      <c r="D198" s="108">
        <v>9864</v>
      </c>
      <c r="E198" s="195">
        <v>4540.3991999999998</v>
      </c>
    </row>
    <row r="199" spans="1:5" x14ac:dyDescent="0.2">
      <c r="A199" s="603"/>
      <c r="B199" s="606"/>
      <c r="C199" s="65" t="s">
        <v>1068</v>
      </c>
      <c r="D199" s="108">
        <v>8700</v>
      </c>
      <c r="E199" s="195">
        <v>8036.19</v>
      </c>
    </row>
    <row r="200" spans="1:5" x14ac:dyDescent="0.2">
      <c r="A200" s="603"/>
      <c r="B200" s="606"/>
      <c r="C200" s="65" t="s">
        <v>1069</v>
      </c>
      <c r="D200" s="108">
        <v>3253</v>
      </c>
      <c r="E200" s="195">
        <v>2683.7249999999999</v>
      </c>
    </row>
    <row r="201" spans="1:5" x14ac:dyDescent="0.2">
      <c r="A201" s="603"/>
      <c r="B201" s="606"/>
      <c r="C201" s="65" t="s">
        <v>1070</v>
      </c>
      <c r="D201" s="108">
        <v>7081</v>
      </c>
      <c r="E201" s="195">
        <v>7258.0249999999996</v>
      </c>
    </row>
    <row r="202" spans="1:5" x14ac:dyDescent="0.2">
      <c r="A202" s="604"/>
      <c r="B202" s="607"/>
      <c r="C202" s="65" t="s">
        <v>1071</v>
      </c>
      <c r="D202" s="108">
        <v>37098</v>
      </c>
      <c r="E202" s="196">
        <v>1.0052000000000001</v>
      </c>
    </row>
    <row r="203" spans="1:5" x14ac:dyDescent="0.2">
      <c r="A203" s="182"/>
      <c r="B203" s="183"/>
      <c r="C203" s="65" t="s">
        <v>1061</v>
      </c>
      <c r="D203" s="108">
        <v>448</v>
      </c>
      <c r="E203" s="198">
        <v>1113.3696</v>
      </c>
    </row>
    <row r="204" spans="1:5" x14ac:dyDescent="0.2">
      <c r="A204" s="182"/>
      <c r="B204" s="183"/>
      <c r="C204" s="65" t="s">
        <v>1062</v>
      </c>
      <c r="D204" s="108">
        <v>393</v>
      </c>
      <c r="E204" s="198">
        <v>912.74249999999995</v>
      </c>
    </row>
    <row r="205" spans="1:5" x14ac:dyDescent="0.2">
      <c r="A205" s="182"/>
      <c r="B205" s="183"/>
      <c r="C205" s="65" t="s">
        <v>1063</v>
      </c>
      <c r="D205" s="108">
        <v>3331</v>
      </c>
      <c r="E205" s="198">
        <v>7689.2803999999996</v>
      </c>
    </row>
    <row r="206" spans="1:5" x14ac:dyDescent="0.2">
      <c r="A206" s="182"/>
      <c r="B206" s="183"/>
      <c r="C206" s="65" t="s">
        <v>1064</v>
      </c>
      <c r="D206" s="108">
        <v>3171</v>
      </c>
      <c r="E206" s="198">
        <v>7137.2867999999999</v>
      </c>
    </row>
    <row r="207" spans="1:5" x14ac:dyDescent="0.2">
      <c r="A207" s="182">
        <v>560214</v>
      </c>
      <c r="B207" s="183" t="s">
        <v>1002</v>
      </c>
      <c r="C207" s="65" t="s">
        <v>1065</v>
      </c>
      <c r="D207" s="108">
        <v>9755</v>
      </c>
      <c r="E207" s="198">
        <v>15516.303</v>
      </c>
    </row>
    <row r="208" spans="1:5" x14ac:dyDescent="0.2">
      <c r="A208" s="182"/>
      <c r="C208" s="65" t="s">
        <v>1066</v>
      </c>
      <c r="D208" s="108">
        <v>9302</v>
      </c>
      <c r="E208" s="198">
        <v>15374.345600000001</v>
      </c>
    </row>
    <row r="209" spans="1:5" x14ac:dyDescent="0.2">
      <c r="A209" s="182"/>
      <c r="B209" s="183"/>
      <c r="C209" s="65" t="s">
        <v>1067</v>
      </c>
      <c r="D209" s="108">
        <v>27521</v>
      </c>
      <c r="E209" s="198">
        <v>12667.916300000001</v>
      </c>
    </row>
    <row r="210" spans="1:5" x14ac:dyDescent="0.2">
      <c r="A210" s="182"/>
      <c r="B210" s="183"/>
      <c r="C210" s="65" t="s">
        <v>1068</v>
      </c>
      <c r="D210" s="108">
        <v>27360</v>
      </c>
      <c r="E210" s="198">
        <v>25272.432000000001</v>
      </c>
    </row>
    <row r="211" spans="1:5" x14ac:dyDescent="0.2">
      <c r="A211" s="182"/>
      <c r="B211" s="183"/>
      <c r="C211" s="65" t="s">
        <v>1069</v>
      </c>
      <c r="D211" s="108">
        <v>7919</v>
      </c>
      <c r="E211" s="198">
        <v>6533.1750000000002</v>
      </c>
    </row>
    <row r="212" spans="1:5" x14ac:dyDescent="0.2">
      <c r="A212" s="182"/>
      <c r="B212" s="183"/>
      <c r="C212" s="65" t="s">
        <v>1070</v>
      </c>
      <c r="D212" s="108">
        <v>18655</v>
      </c>
      <c r="E212" s="198">
        <v>19121.375</v>
      </c>
    </row>
    <row r="213" spans="1:5" x14ac:dyDescent="0.2">
      <c r="A213" s="182"/>
      <c r="B213" s="183"/>
      <c r="C213" s="65" t="s">
        <v>1071</v>
      </c>
      <c r="D213" s="108">
        <v>107855</v>
      </c>
      <c r="E213" s="196">
        <v>1.0323</v>
      </c>
    </row>
    <row r="214" spans="1:5" x14ac:dyDescent="0.2">
      <c r="A214" s="602" t="s">
        <v>333</v>
      </c>
      <c r="B214" s="605" t="s">
        <v>961</v>
      </c>
      <c r="C214" s="65" t="s">
        <v>1061</v>
      </c>
      <c r="D214" s="110">
        <v>57</v>
      </c>
      <c r="E214" s="195">
        <v>141.65639999999999</v>
      </c>
    </row>
    <row r="215" spans="1:5" x14ac:dyDescent="0.2">
      <c r="A215" s="603"/>
      <c r="B215" s="606"/>
      <c r="C215" s="65" t="s">
        <v>1062</v>
      </c>
      <c r="D215" s="110">
        <v>51</v>
      </c>
      <c r="E215" s="195">
        <v>118.44750000000001</v>
      </c>
    </row>
    <row r="216" spans="1:5" x14ac:dyDescent="0.2">
      <c r="A216" s="603"/>
      <c r="B216" s="606"/>
      <c r="C216" s="65" t="s">
        <v>1063</v>
      </c>
      <c r="D216" s="110">
        <v>555</v>
      </c>
      <c r="E216" s="195">
        <v>1281.162</v>
      </c>
    </row>
    <row r="217" spans="1:5" x14ac:dyDescent="0.2">
      <c r="A217" s="603"/>
      <c r="B217" s="606"/>
      <c r="C217" s="65" t="s">
        <v>1064</v>
      </c>
      <c r="D217" s="110">
        <v>480</v>
      </c>
      <c r="E217" s="195">
        <v>1080.384</v>
      </c>
    </row>
    <row r="218" spans="1:5" x14ac:dyDescent="0.2">
      <c r="A218" s="603"/>
      <c r="B218" s="606"/>
      <c r="C218" s="65" t="s">
        <v>1065</v>
      </c>
      <c r="D218" s="108">
        <v>2148</v>
      </c>
      <c r="E218" s="195">
        <v>3416.6088</v>
      </c>
    </row>
    <row r="219" spans="1:5" x14ac:dyDescent="0.2">
      <c r="A219" s="603"/>
      <c r="B219" s="606"/>
      <c r="C219" s="65" t="s">
        <v>1066</v>
      </c>
      <c r="D219" s="108">
        <v>2008</v>
      </c>
      <c r="E219" s="195">
        <v>3318.8224</v>
      </c>
    </row>
    <row r="220" spans="1:5" x14ac:dyDescent="0.2">
      <c r="A220" s="603"/>
      <c r="B220" s="606"/>
      <c r="C220" s="65" t="s">
        <v>1067</v>
      </c>
      <c r="D220" s="108">
        <v>5434</v>
      </c>
      <c r="E220" s="195">
        <v>2501.2701999999999</v>
      </c>
    </row>
    <row r="221" spans="1:5" x14ac:dyDescent="0.2">
      <c r="A221" s="603"/>
      <c r="B221" s="606"/>
      <c r="C221" s="65" t="s">
        <v>1068</v>
      </c>
      <c r="D221" s="108">
        <v>4908</v>
      </c>
      <c r="E221" s="195">
        <v>4533.5195999999996</v>
      </c>
    </row>
    <row r="222" spans="1:5" x14ac:dyDescent="0.2">
      <c r="A222" s="603"/>
      <c r="B222" s="606"/>
      <c r="C222" s="65" t="s">
        <v>1069</v>
      </c>
      <c r="D222" s="108">
        <v>1980</v>
      </c>
      <c r="E222" s="195">
        <v>1633.5</v>
      </c>
    </row>
    <row r="223" spans="1:5" x14ac:dyDescent="0.2">
      <c r="A223" s="603"/>
      <c r="B223" s="606"/>
      <c r="C223" s="65" t="s">
        <v>1070</v>
      </c>
      <c r="D223" s="108">
        <v>4826</v>
      </c>
      <c r="E223" s="195">
        <v>4946.6499999999996</v>
      </c>
    </row>
    <row r="224" spans="1:5" x14ac:dyDescent="0.2">
      <c r="A224" s="604"/>
      <c r="B224" s="607"/>
      <c r="C224" s="65" t="s">
        <v>1071</v>
      </c>
      <c r="D224" s="108">
        <v>22447</v>
      </c>
      <c r="E224" s="196">
        <v>1.0234000000000001</v>
      </c>
    </row>
    <row r="225" spans="1:5" x14ac:dyDescent="0.2">
      <c r="A225" s="602" t="s">
        <v>334</v>
      </c>
      <c r="B225" s="605" t="s">
        <v>962</v>
      </c>
      <c r="C225" s="65" t="s">
        <v>1061</v>
      </c>
      <c r="D225" s="110">
        <v>45</v>
      </c>
      <c r="E225" s="195">
        <v>111.834</v>
      </c>
    </row>
    <row r="226" spans="1:5" x14ac:dyDescent="0.2">
      <c r="A226" s="603"/>
      <c r="B226" s="606"/>
      <c r="C226" s="65" t="s">
        <v>1062</v>
      </c>
      <c r="D226" s="110">
        <v>49</v>
      </c>
      <c r="E226" s="195">
        <v>113.80249999999999</v>
      </c>
    </row>
    <row r="227" spans="1:5" x14ac:dyDescent="0.2">
      <c r="A227" s="603"/>
      <c r="B227" s="606"/>
      <c r="C227" s="65" t="s">
        <v>1063</v>
      </c>
      <c r="D227" s="110">
        <v>344</v>
      </c>
      <c r="E227" s="195">
        <v>794.08960000000002</v>
      </c>
    </row>
    <row r="228" spans="1:5" x14ac:dyDescent="0.2">
      <c r="A228" s="603"/>
      <c r="B228" s="606"/>
      <c r="C228" s="65" t="s">
        <v>1064</v>
      </c>
      <c r="D228" s="110">
        <v>316</v>
      </c>
      <c r="E228" s="195">
        <v>711.25279999999998</v>
      </c>
    </row>
    <row r="229" spans="1:5" x14ac:dyDescent="0.2">
      <c r="A229" s="603"/>
      <c r="B229" s="606"/>
      <c r="C229" s="65" t="s">
        <v>1065</v>
      </c>
      <c r="D229" s="108">
        <v>1773</v>
      </c>
      <c r="E229" s="195">
        <v>2820.1338000000001</v>
      </c>
    </row>
    <row r="230" spans="1:5" x14ac:dyDescent="0.2">
      <c r="A230" s="603"/>
      <c r="B230" s="606"/>
      <c r="C230" s="65" t="s">
        <v>1066</v>
      </c>
      <c r="D230" s="108">
        <v>1649</v>
      </c>
      <c r="E230" s="195">
        <v>2725.4672</v>
      </c>
    </row>
    <row r="231" spans="1:5" x14ac:dyDescent="0.2">
      <c r="A231" s="603"/>
      <c r="B231" s="606"/>
      <c r="C231" s="65" t="s">
        <v>1067</v>
      </c>
      <c r="D231" s="108">
        <v>5497</v>
      </c>
      <c r="E231" s="195">
        <v>2530.2691</v>
      </c>
    </row>
    <row r="232" spans="1:5" x14ac:dyDescent="0.2">
      <c r="A232" s="603"/>
      <c r="B232" s="606"/>
      <c r="C232" s="65" t="s">
        <v>1068</v>
      </c>
      <c r="D232" s="108">
        <v>4555</v>
      </c>
      <c r="E232" s="195">
        <v>4207.4534999999996</v>
      </c>
    </row>
    <row r="233" spans="1:5" x14ac:dyDescent="0.2">
      <c r="A233" s="603"/>
      <c r="B233" s="606"/>
      <c r="C233" s="65" t="s">
        <v>1069</v>
      </c>
      <c r="D233" s="108">
        <v>1628</v>
      </c>
      <c r="E233" s="195">
        <v>1343.1</v>
      </c>
    </row>
    <row r="234" spans="1:5" x14ac:dyDescent="0.2">
      <c r="A234" s="603"/>
      <c r="B234" s="606"/>
      <c r="C234" s="65" t="s">
        <v>1070</v>
      </c>
      <c r="D234" s="108">
        <v>3659</v>
      </c>
      <c r="E234" s="195">
        <v>3750.4749999999999</v>
      </c>
    </row>
    <row r="235" spans="1:5" x14ac:dyDescent="0.2">
      <c r="A235" s="604"/>
      <c r="B235" s="607"/>
      <c r="C235" s="65" t="s">
        <v>1071</v>
      </c>
      <c r="D235" s="108">
        <v>19515</v>
      </c>
      <c r="E235" s="196">
        <v>0.97909999999999997</v>
      </c>
    </row>
    <row r="236" spans="1:5" x14ac:dyDescent="0.2">
      <c r="A236" s="602" t="s">
        <v>335</v>
      </c>
      <c r="B236" s="605" t="s">
        <v>963</v>
      </c>
      <c r="C236" s="65" t="s">
        <v>1061</v>
      </c>
      <c r="D236" s="110">
        <v>59</v>
      </c>
      <c r="E236" s="195">
        <v>146.6268</v>
      </c>
    </row>
    <row r="237" spans="1:5" x14ac:dyDescent="0.2">
      <c r="A237" s="603"/>
      <c r="B237" s="606"/>
      <c r="C237" s="65" t="s">
        <v>1062</v>
      </c>
      <c r="D237" s="110">
        <v>52</v>
      </c>
      <c r="E237" s="195">
        <v>120.77</v>
      </c>
    </row>
    <row r="238" spans="1:5" x14ac:dyDescent="0.2">
      <c r="A238" s="603"/>
      <c r="B238" s="606"/>
      <c r="C238" s="65" t="s">
        <v>1063</v>
      </c>
      <c r="D238" s="110">
        <v>527</v>
      </c>
      <c r="E238" s="195">
        <v>1216.5268000000001</v>
      </c>
    </row>
    <row r="239" spans="1:5" x14ac:dyDescent="0.2">
      <c r="A239" s="603"/>
      <c r="B239" s="606"/>
      <c r="C239" s="65" t="s">
        <v>1064</v>
      </c>
      <c r="D239" s="110">
        <v>514</v>
      </c>
      <c r="E239" s="195">
        <v>1156.9112</v>
      </c>
    </row>
    <row r="240" spans="1:5" x14ac:dyDescent="0.2">
      <c r="A240" s="603"/>
      <c r="B240" s="606"/>
      <c r="C240" s="65" t="s">
        <v>1065</v>
      </c>
      <c r="D240" s="108">
        <v>2151</v>
      </c>
      <c r="E240" s="195">
        <v>3421.3806</v>
      </c>
    </row>
    <row r="241" spans="1:5" x14ac:dyDescent="0.2">
      <c r="A241" s="603"/>
      <c r="B241" s="606"/>
      <c r="C241" s="65" t="s">
        <v>1066</v>
      </c>
      <c r="D241" s="108">
        <v>1958</v>
      </c>
      <c r="E241" s="195">
        <v>3236.1824000000001</v>
      </c>
    </row>
    <row r="242" spans="1:5" x14ac:dyDescent="0.2">
      <c r="A242" s="603"/>
      <c r="B242" s="606"/>
      <c r="C242" s="65" t="s">
        <v>1067</v>
      </c>
      <c r="D242" s="108">
        <v>5646</v>
      </c>
      <c r="E242" s="195">
        <v>2598.8537999999999</v>
      </c>
    </row>
    <row r="243" spans="1:5" x14ac:dyDescent="0.2">
      <c r="A243" s="603"/>
      <c r="B243" s="606"/>
      <c r="C243" s="65" t="s">
        <v>1068</v>
      </c>
      <c r="D243" s="108">
        <v>4582</v>
      </c>
      <c r="E243" s="195">
        <v>4232.3933999999999</v>
      </c>
    </row>
    <row r="244" spans="1:5" x14ac:dyDescent="0.2">
      <c r="A244" s="603"/>
      <c r="B244" s="606"/>
      <c r="C244" s="65" t="s">
        <v>1069</v>
      </c>
      <c r="D244" s="108">
        <v>1712</v>
      </c>
      <c r="E244" s="195">
        <v>1412.4</v>
      </c>
    </row>
    <row r="245" spans="1:5" x14ac:dyDescent="0.2">
      <c r="A245" s="603"/>
      <c r="B245" s="606"/>
      <c r="C245" s="65" t="s">
        <v>1070</v>
      </c>
      <c r="D245" s="108">
        <v>3610</v>
      </c>
      <c r="E245" s="195">
        <v>3700.25</v>
      </c>
    </row>
    <row r="246" spans="1:5" x14ac:dyDescent="0.2">
      <c r="A246" s="604"/>
      <c r="B246" s="607"/>
      <c r="C246" s="65" t="s">
        <v>1071</v>
      </c>
      <c r="D246" s="108">
        <v>20811</v>
      </c>
      <c r="E246" s="196">
        <v>1.0206999999999999</v>
      </c>
    </row>
    <row r="247" spans="1:5" x14ac:dyDescent="0.2">
      <c r="A247" s="602" t="s">
        <v>336</v>
      </c>
      <c r="B247" s="605" t="s">
        <v>964</v>
      </c>
      <c r="C247" s="65" t="s">
        <v>1061</v>
      </c>
      <c r="D247" s="110">
        <v>49</v>
      </c>
      <c r="E247" s="195">
        <v>121.7748</v>
      </c>
    </row>
    <row r="248" spans="1:5" x14ac:dyDescent="0.2">
      <c r="A248" s="603"/>
      <c r="B248" s="606"/>
      <c r="C248" s="65" t="s">
        <v>1062</v>
      </c>
      <c r="D248" s="110">
        <v>49</v>
      </c>
      <c r="E248" s="195">
        <v>113.80249999999999</v>
      </c>
    </row>
    <row r="249" spans="1:5" x14ac:dyDescent="0.2">
      <c r="A249" s="603"/>
      <c r="B249" s="606"/>
      <c r="C249" s="65" t="s">
        <v>1063</v>
      </c>
      <c r="D249" s="110">
        <v>262</v>
      </c>
      <c r="E249" s="195">
        <v>604.80079999999998</v>
      </c>
    </row>
    <row r="250" spans="1:5" x14ac:dyDescent="0.2">
      <c r="A250" s="603"/>
      <c r="B250" s="606"/>
      <c r="C250" s="65" t="s">
        <v>1064</v>
      </c>
      <c r="D250" s="110">
        <v>237</v>
      </c>
      <c r="E250" s="195">
        <v>533.43960000000004</v>
      </c>
    </row>
    <row r="251" spans="1:5" x14ac:dyDescent="0.2">
      <c r="A251" s="603"/>
      <c r="B251" s="606"/>
      <c r="C251" s="65" t="s">
        <v>1065</v>
      </c>
      <c r="D251" s="108">
        <v>1057</v>
      </c>
      <c r="E251" s="195">
        <v>1681.2642000000001</v>
      </c>
    </row>
    <row r="252" spans="1:5" x14ac:dyDescent="0.2">
      <c r="A252" s="603"/>
      <c r="B252" s="606"/>
      <c r="C252" s="65" t="s">
        <v>1066</v>
      </c>
      <c r="D252" s="108">
        <v>990</v>
      </c>
      <c r="E252" s="195">
        <v>1636.2719999999999</v>
      </c>
    </row>
    <row r="253" spans="1:5" x14ac:dyDescent="0.2">
      <c r="A253" s="603"/>
      <c r="B253" s="606"/>
      <c r="C253" s="65" t="s">
        <v>1067</v>
      </c>
      <c r="D253" s="108">
        <v>3959</v>
      </c>
      <c r="E253" s="195">
        <v>1822.3277</v>
      </c>
    </row>
    <row r="254" spans="1:5" x14ac:dyDescent="0.2">
      <c r="A254" s="603"/>
      <c r="B254" s="606"/>
      <c r="C254" s="65" t="s">
        <v>1068</v>
      </c>
      <c r="D254" s="108">
        <v>2817</v>
      </c>
      <c r="E254" s="195">
        <v>2602.0628999999999</v>
      </c>
    </row>
    <row r="255" spans="1:5" x14ac:dyDescent="0.2">
      <c r="A255" s="603"/>
      <c r="B255" s="606"/>
      <c r="C255" s="65" t="s">
        <v>1069</v>
      </c>
      <c r="D255" s="108">
        <v>1289</v>
      </c>
      <c r="E255" s="195">
        <v>1063.425</v>
      </c>
    </row>
    <row r="256" spans="1:5" x14ac:dyDescent="0.2">
      <c r="A256" s="603"/>
      <c r="B256" s="606"/>
      <c r="C256" s="65" t="s">
        <v>1070</v>
      </c>
      <c r="D256" s="108">
        <v>2666</v>
      </c>
      <c r="E256" s="195">
        <v>2732.65</v>
      </c>
    </row>
    <row r="257" spans="1:5" x14ac:dyDescent="0.2">
      <c r="A257" s="604"/>
      <c r="B257" s="607"/>
      <c r="C257" s="65" t="s">
        <v>1071</v>
      </c>
      <c r="D257" s="108">
        <v>13375</v>
      </c>
      <c r="E257" s="196">
        <v>0.96540000000000004</v>
      </c>
    </row>
    <row r="258" spans="1:5" x14ac:dyDescent="0.2">
      <c r="A258" s="602" t="s">
        <v>337</v>
      </c>
      <c r="B258" s="605" t="s">
        <v>965</v>
      </c>
      <c r="C258" s="65" t="s">
        <v>1061</v>
      </c>
      <c r="D258" s="110">
        <v>51</v>
      </c>
      <c r="E258" s="195">
        <v>126.7452</v>
      </c>
    </row>
    <row r="259" spans="1:5" x14ac:dyDescent="0.2">
      <c r="A259" s="603"/>
      <c r="B259" s="606"/>
      <c r="C259" s="65" t="s">
        <v>1062</v>
      </c>
      <c r="D259" s="110">
        <v>47</v>
      </c>
      <c r="E259" s="195">
        <v>109.1575</v>
      </c>
    </row>
    <row r="260" spans="1:5" x14ac:dyDescent="0.2">
      <c r="A260" s="603"/>
      <c r="B260" s="606"/>
      <c r="C260" s="65" t="s">
        <v>1063</v>
      </c>
      <c r="D260" s="110">
        <v>383</v>
      </c>
      <c r="E260" s="195">
        <v>884.11720000000003</v>
      </c>
    </row>
    <row r="261" spans="1:5" x14ac:dyDescent="0.2">
      <c r="A261" s="603"/>
      <c r="B261" s="606"/>
      <c r="C261" s="65" t="s">
        <v>1064</v>
      </c>
      <c r="D261" s="110">
        <v>345</v>
      </c>
      <c r="E261" s="195">
        <v>776.52599999999995</v>
      </c>
    </row>
    <row r="262" spans="1:5" x14ac:dyDescent="0.2">
      <c r="A262" s="603"/>
      <c r="B262" s="606"/>
      <c r="C262" s="65" t="s">
        <v>1065</v>
      </c>
      <c r="D262" s="108">
        <v>1324</v>
      </c>
      <c r="E262" s="195">
        <v>2105.9544000000001</v>
      </c>
    </row>
    <row r="263" spans="1:5" x14ac:dyDescent="0.2">
      <c r="A263" s="603"/>
      <c r="B263" s="606"/>
      <c r="C263" s="65" t="s">
        <v>1066</v>
      </c>
      <c r="D263" s="108">
        <v>1220</v>
      </c>
      <c r="E263" s="195">
        <v>2016.4159999999999</v>
      </c>
    </row>
    <row r="264" spans="1:5" x14ac:dyDescent="0.2">
      <c r="A264" s="603"/>
      <c r="B264" s="606"/>
      <c r="C264" s="65" t="s">
        <v>1067</v>
      </c>
      <c r="D264" s="108">
        <v>5303</v>
      </c>
      <c r="E264" s="195">
        <v>2440.9708999999998</v>
      </c>
    </row>
    <row r="265" spans="1:5" x14ac:dyDescent="0.2">
      <c r="A265" s="603"/>
      <c r="B265" s="606"/>
      <c r="C265" s="65" t="s">
        <v>1068</v>
      </c>
      <c r="D265" s="108">
        <v>3794</v>
      </c>
      <c r="E265" s="195">
        <v>3504.5178000000001</v>
      </c>
    </row>
    <row r="266" spans="1:5" x14ac:dyDescent="0.2">
      <c r="A266" s="603"/>
      <c r="B266" s="606"/>
      <c r="C266" s="65" t="s">
        <v>1069</v>
      </c>
      <c r="D266" s="108">
        <v>1958</v>
      </c>
      <c r="E266" s="195">
        <v>1615.35</v>
      </c>
    </row>
    <row r="267" spans="1:5" x14ac:dyDescent="0.2">
      <c r="A267" s="603"/>
      <c r="B267" s="606"/>
      <c r="C267" s="65" t="s">
        <v>1070</v>
      </c>
      <c r="D267" s="108">
        <v>3974</v>
      </c>
      <c r="E267" s="195">
        <v>4073.35</v>
      </c>
    </row>
    <row r="268" spans="1:5" x14ac:dyDescent="0.2">
      <c r="A268" s="604"/>
      <c r="B268" s="607"/>
      <c r="C268" s="65" t="s">
        <v>1071</v>
      </c>
      <c r="D268" s="108">
        <v>18399</v>
      </c>
      <c r="E268" s="196">
        <v>0.95950000000000002</v>
      </c>
    </row>
    <row r="269" spans="1:5" x14ac:dyDescent="0.2">
      <c r="A269" s="602" t="s">
        <v>338</v>
      </c>
      <c r="B269" s="605" t="s">
        <v>966</v>
      </c>
      <c r="C269" s="65" t="s">
        <v>1061</v>
      </c>
      <c r="D269" s="110">
        <v>65</v>
      </c>
      <c r="E269" s="195">
        <v>161.53800000000001</v>
      </c>
    </row>
    <row r="270" spans="1:5" x14ac:dyDescent="0.2">
      <c r="A270" s="603"/>
      <c r="B270" s="606"/>
      <c r="C270" s="65" t="s">
        <v>1062</v>
      </c>
      <c r="D270" s="110">
        <v>57</v>
      </c>
      <c r="E270" s="195">
        <v>132.38249999999999</v>
      </c>
    </row>
    <row r="271" spans="1:5" x14ac:dyDescent="0.2">
      <c r="A271" s="603"/>
      <c r="B271" s="606"/>
      <c r="C271" s="65" t="s">
        <v>1063</v>
      </c>
      <c r="D271" s="110">
        <v>320</v>
      </c>
      <c r="E271" s="195">
        <v>738.68799999999999</v>
      </c>
    </row>
    <row r="272" spans="1:5" x14ac:dyDescent="0.2">
      <c r="A272" s="603"/>
      <c r="B272" s="606"/>
      <c r="C272" s="65" t="s">
        <v>1064</v>
      </c>
      <c r="D272" s="110">
        <v>336</v>
      </c>
      <c r="E272" s="195">
        <v>756.26880000000006</v>
      </c>
    </row>
    <row r="273" spans="1:5" x14ac:dyDescent="0.2">
      <c r="A273" s="603"/>
      <c r="B273" s="606"/>
      <c r="C273" s="65" t="s">
        <v>1065</v>
      </c>
      <c r="D273" s="108">
        <v>1281</v>
      </c>
      <c r="E273" s="195">
        <v>2037.5586000000001</v>
      </c>
    </row>
    <row r="274" spans="1:5" x14ac:dyDescent="0.2">
      <c r="A274" s="603"/>
      <c r="B274" s="606"/>
      <c r="C274" s="65" t="s">
        <v>1066</v>
      </c>
      <c r="D274" s="108">
        <v>1147</v>
      </c>
      <c r="E274" s="195">
        <v>1895.7616</v>
      </c>
    </row>
    <row r="275" spans="1:5" x14ac:dyDescent="0.2">
      <c r="A275" s="603"/>
      <c r="B275" s="606"/>
      <c r="C275" s="65" t="s">
        <v>1067</v>
      </c>
      <c r="D275" s="108">
        <v>4542</v>
      </c>
      <c r="E275" s="195">
        <v>2090.6826000000001</v>
      </c>
    </row>
    <row r="276" spans="1:5" x14ac:dyDescent="0.2">
      <c r="A276" s="603"/>
      <c r="B276" s="606"/>
      <c r="C276" s="65" t="s">
        <v>1068</v>
      </c>
      <c r="D276" s="108">
        <v>3346</v>
      </c>
      <c r="E276" s="195">
        <v>3090.7002000000002</v>
      </c>
    </row>
    <row r="277" spans="1:5" x14ac:dyDescent="0.2">
      <c r="A277" s="603"/>
      <c r="B277" s="606"/>
      <c r="C277" s="65" t="s">
        <v>1069</v>
      </c>
      <c r="D277" s="108">
        <v>1397</v>
      </c>
      <c r="E277" s="195">
        <v>1152.5250000000001</v>
      </c>
    </row>
    <row r="278" spans="1:5" x14ac:dyDescent="0.2">
      <c r="A278" s="603"/>
      <c r="B278" s="606"/>
      <c r="C278" s="65" t="s">
        <v>1070</v>
      </c>
      <c r="D278" s="108">
        <v>2926</v>
      </c>
      <c r="E278" s="195">
        <v>2999.15</v>
      </c>
    </row>
    <row r="279" spans="1:5" x14ac:dyDescent="0.2">
      <c r="A279" s="604"/>
      <c r="B279" s="607"/>
      <c r="C279" s="65" t="s">
        <v>1071</v>
      </c>
      <c r="D279" s="108">
        <v>15417</v>
      </c>
      <c r="E279" s="196">
        <v>0.97650000000000003</v>
      </c>
    </row>
    <row r="280" spans="1:5" x14ac:dyDescent="0.2">
      <c r="A280" s="602" t="s">
        <v>339</v>
      </c>
      <c r="B280" s="605" t="s">
        <v>513</v>
      </c>
      <c r="C280" s="65" t="s">
        <v>1061</v>
      </c>
      <c r="D280" s="110">
        <v>205</v>
      </c>
      <c r="E280" s="195">
        <v>509.46600000000001</v>
      </c>
    </row>
    <row r="281" spans="1:5" x14ac:dyDescent="0.2">
      <c r="A281" s="603"/>
      <c r="B281" s="606"/>
      <c r="C281" s="65" t="s">
        <v>1062</v>
      </c>
      <c r="D281" s="110">
        <v>158</v>
      </c>
      <c r="E281" s="195">
        <v>366.95499999999998</v>
      </c>
    </row>
    <row r="282" spans="1:5" x14ac:dyDescent="0.2">
      <c r="A282" s="603"/>
      <c r="B282" s="606"/>
      <c r="C282" s="65" t="s">
        <v>1063</v>
      </c>
      <c r="D282" s="108">
        <v>1092</v>
      </c>
      <c r="E282" s="195">
        <v>2520.7728000000002</v>
      </c>
    </row>
    <row r="283" spans="1:5" x14ac:dyDescent="0.2">
      <c r="A283" s="603"/>
      <c r="B283" s="606"/>
      <c r="C283" s="65" t="s">
        <v>1064</v>
      </c>
      <c r="D283" s="108">
        <v>1064</v>
      </c>
      <c r="E283" s="195">
        <v>2394.8512000000001</v>
      </c>
    </row>
    <row r="284" spans="1:5" x14ac:dyDescent="0.2">
      <c r="A284" s="603"/>
      <c r="B284" s="606"/>
      <c r="C284" s="65" t="s">
        <v>1065</v>
      </c>
      <c r="D284" s="108">
        <v>3837</v>
      </c>
      <c r="E284" s="195">
        <v>6103.1322</v>
      </c>
    </row>
    <row r="285" spans="1:5" x14ac:dyDescent="0.2">
      <c r="A285" s="603"/>
      <c r="B285" s="606"/>
      <c r="C285" s="65" t="s">
        <v>1066</v>
      </c>
      <c r="D285" s="108">
        <v>3584</v>
      </c>
      <c r="E285" s="195">
        <v>5923.6351999999997</v>
      </c>
    </row>
    <row r="286" spans="1:5" x14ac:dyDescent="0.2">
      <c r="A286" s="603"/>
      <c r="B286" s="606"/>
      <c r="C286" s="65" t="s">
        <v>1067</v>
      </c>
      <c r="D286" s="108">
        <v>11924</v>
      </c>
      <c r="E286" s="195">
        <v>5488.6171999999997</v>
      </c>
    </row>
    <row r="287" spans="1:5" x14ac:dyDescent="0.2">
      <c r="A287" s="603"/>
      <c r="B287" s="606"/>
      <c r="C287" s="65" t="s">
        <v>1068</v>
      </c>
      <c r="D287" s="108">
        <v>10676</v>
      </c>
      <c r="E287" s="195">
        <v>9861.4212000000007</v>
      </c>
    </row>
    <row r="288" spans="1:5" x14ac:dyDescent="0.2">
      <c r="A288" s="603"/>
      <c r="B288" s="606"/>
      <c r="C288" s="65" t="s">
        <v>1069</v>
      </c>
      <c r="D288" s="108">
        <v>3630</v>
      </c>
      <c r="E288" s="195">
        <v>2994.75</v>
      </c>
    </row>
    <row r="289" spans="1:5" x14ac:dyDescent="0.2">
      <c r="A289" s="603"/>
      <c r="B289" s="606"/>
      <c r="C289" s="65" t="s">
        <v>1070</v>
      </c>
      <c r="D289" s="108">
        <v>8633</v>
      </c>
      <c r="E289" s="195">
        <v>8848.8250000000007</v>
      </c>
    </row>
    <row r="290" spans="1:5" x14ac:dyDescent="0.2">
      <c r="A290" s="604"/>
      <c r="B290" s="607"/>
      <c r="C290" s="65" t="s">
        <v>1071</v>
      </c>
      <c r="D290" s="108">
        <v>44803</v>
      </c>
      <c r="E290" s="196">
        <v>1.0046999999999999</v>
      </c>
    </row>
    <row r="291" spans="1:5" x14ac:dyDescent="0.2">
      <c r="A291" s="602" t="s">
        <v>340</v>
      </c>
      <c r="B291" s="605" t="s">
        <v>967</v>
      </c>
      <c r="C291" s="65" t="s">
        <v>1061</v>
      </c>
      <c r="D291" s="110">
        <v>45</v>
      </c>
      <c r="E291" s="195">
        <v>111.834</v>
      </c>
    </row>
    <row r="292" spans="1:5" x14ac:dyDescent="0.2">
      <c r="A292" s="603"/>
      <c r="B292" s="606"/>
      <c r="C292" s="65" t="s">
        <v>1062</v>
      </c>
      <c r="D292" s="110">
        <v>42</v>
      </c>
      <c r="E292" s="195">
        <v>97.545000000000002</v>
      </c>
    </row>
    <row r="293" spans="1:5" x14ac:dyDescent="0.2">
      <c r="A293" s="603"/>
      <c r="B293" s="606"/>
      <c r="C293" s="65" t="s">
        <v>1063</v>
      </c>
      <c r="D293" s="110">
        <v>276</v>
      </c>
      <c r="E293" s="195">
        <v>637.11839999999995</v>
      </c>
    </row>
    <row r="294" spans="1:5" x14ac:dyDescent="0.2">
      <c r="A294" s="603"/>
      <c r="B294" s="606"/>
      <c r="C294" s="65" t="s">
        <v>1064</v>
      </c>
      <c r="D294" s="110">
        <v>268</v>
      </c>
      <c r="E294" s="195">
        <v>603.21439999999996</v>
      </c>
    </row>
    <row r="295" spans="1:5" x14ac:dyDescent="0.2">
      <c r="A295" s="603"/>
      <c r="B295" s="606"/>
      <c r="C295" s="65" t="s">
        <v>1065</v>
      </c>
      <c r="D295" s="108">
        <v>1040</v>
      </c>
      <c r="E295" s="195">
        <v>1654.2239999999999</v>
      </c>
    </row>
    <row r="296" spans="1:5" x14ac:dyDescent="0.2">
      <c r="A296" s="603"/>
      <c r="B296" s="606"/>
      <c r="C296" s="65" t="s">
        <v>1066</v>
      </c>
      <c r="D296" s="110">
        <v>946</v>
      </c>
      <c r="E296" s="195">
        <v>1563.5488</v>
      </c>
    </row>
    <row r="297" spans="1:5" x14ac:dyDescent="0.2">
      <c r="A297" s="603"/>
      <c r="B297" s="606"/>
      <c r="C297" s="65" t="s">
        <v>1067</v>
      </c>
      <c r="D297" s="108">
        <v>3793</v>
      </c>
      <c r="E297" s="195">
        <v>1745.9178999999999</v>
      </c>
    </row>
    <row r="298" spans="1:5" x14ac:dyDescent="0.2">
      <c r="A298" s="603"/>
      <c r="B298" s="606"/>
      <c r="C298" s="65" t="s">
        <v>1068</v>
      </c>
      <c r="D298" s="108">
        <v>2930</v>
      </c>
      <c r="E298" s="195">
        <v>2706.4409999999998</v>
      </c>
    </row>
    <row r="299" spans="1:5" x14ac:dyDescent="0.2">
      <c r="A299" s="603"/>
      <c r="B299" s="606"/>
      <c r="C299" s="65" t="s">
        <v>1069</v>
      </c>
      <c r="D299" s="108">
        <v>1330</v>
      </c>
      <c r="E299" s="195">
        <v>1097.25</v>
      </c>
    </row>
    <row r="300" spans="1:5" x14ac:dyDescent="0.2">
      <c r="A300" s="603"/>
      <c r="B300" s="606"/>
      <c r="C300" s="65" t="s">
        <v>1070</v>
      </c>
      <c r="D300" s="108">
        <v>2656</v>
      </c>
      <c r="E300" s="195">
        <v>2722.4</v>
      </c>
    </row>
    <row r="301" spans="1:5" x14ac:dyDescent="0.2">
      <c r="A301" s="604"/>
      <c r="B301" s="607"/>
      <c r="C301" s="65" t="s">
        <v>1071</v>
      </c>
      <c r="D301" s="108">
        <v>13326</v>
      </c>
      <c r="E301" s="196">
        <v>0.97099999999999997</v>
      </c>
    </row>
    <row r="302" spans="1:5" x14ac:dyDescent="0.2">
      <c r="A302" s="602" t="s">
        <v>341</v>
      </c>
      <c r="B302" s="605" t="s">
        <v>968</v>
      </c>
      <c r="C302" s="65" t="s">
        <v>1061</v>
      </c>
      <c r="D302" s="110">
        <v>33</v>
      </c>
      <c r="E302" s="195">
        <v>82.011600000000001</v>
      </c>
    </row>
    <row r="303" spans="1:5" x14ac:dyDescent="0.2">
      <c r="A303" s="603"/>
      <c r="B303" s="606"/>
      <c r="C303" s="65" t="s">
        <v>1062</v>
      </c>
      <c r="D303" s="110">
        <v>28</v>
      </c>
      <c r="E303" s="195">
        <v>65.03</v>
      </c>
    </row>
    <row r="304" spans="1:5" x14ac:dyDescent="0.2">
      <c r="A304" s="603"/>
      <c r="B304" s="606"/>
      <c r="C304" s="65" t="s">
        <v>1063</v>
      </c>
      <c r="D304" s="110">
        <v>268</v>
      </c>
      <c r="E304" s="195">
        <v>618.65120000000002</v>
      </c>
    </row>
    <row r="305" spans="1:5" x14ac:dyDescent="0.2">
      <c r="A305" s="603"/>
      <c r="B305" s="606"/>
      <c r="C305" s="65" t="s">
        <v>1064</v>
      </c>
      <c r="D305" s="110">
        <v>287</v>
      </c>
      <c r="E305" s="195">
        <v>645.9796</v>
      </c>
    </row>
    <row r="306" spans="1:5" x14ac:dyDescent="0.2">
      <c r="A306" s="603"/>
      <c r="B306" s="606"/>
      <c r="C306" s="65" t="s">
        <v>1065</v>
      </c>
      <c r="D306" s="108">
        <v>1369</v>
      </c>
      <c r="E306" s="195">
        <v>2177.5313999999998</v>
      </c>
    </row>
    <row r="307" spans="1:5" x14ac:dyDescent="0.2">
      <c r="A307" s="603"/>
      <c r="B307" s="606"/>
      <c r="C307" s="65" t="s">
        <v>1066</v>
      </c>
      <c r="D307" s="108">
        <v>1212</v>
      </c>
      <c r="E307" s="195">
        <v>2003.1936000000001</v>
      </c>
    </row>
    <row r="308" spans="1:5" x14ac:dyDescent="0.2">
      <c r="A308" s="603"/>
      <c r="B308" s="606"/>
      <c r="C308" s="65" t="s">
        <v>1067</v>
      </c>
      <c r="D308" s="108">
        <v>4509</v>
      </c>
      <c r="E308" s="195">
        <v>2075.4926999999998</v>
      </c>
    </row>
    <row r="309" spans="1:5" x14ac:dyDescent="0.2">
      <c r="A309" s="603"/>
      <c r="B309" s="606"/>
      <c r="C309" s="65" t="s">
        <v>1068</v>
      </c>
      <c r="D309" s="108">
        <v>3677</v>
      </c>
      <c r="E309" s="195">
        <v>3396.4449</v>
      </c>
    </row>
    <row r="310" spans="1:5" x14ac:dyDescent="0.2">
      <c r="A310" s="603"/>
      <c r="B310" s="606"/>
      <c r="C310" s="65" t="s">
        <v>1069</v>
      </c>
      <c r="D310" s="108">
        <v>1089</v>
      </c>
      <c r="E310" s="195">
        <v>898.42499999999995</v>
      </c>
    </row>
    <row r="311" spans="1:5" x14ac:dyDescent="0.2">
      <c r="A311" s="603"/>
      <c r="B311" s="606"/>
      <c r="C311" s="65" t="s">
        <v>1070</v>
      </c>
      <c r="D311" s="108">
        <v>2378</v>
      </c>
      <c r="E311" s="195">
        <v>2437.4499999999998</v>
      </c>
    </row>
    <row r="312" spans="1:5" x14ac:dyDescent="0.2">
      <c r="A312" s="604"/>
      <c r="B312" s="607"/>
      <c r="C312" s="65" t="s">
        <v>1071</v>
      </c>
      <c r="D312" s="108">
        <v>14850</v>
      </c>
      <c r="E312" s="196">
        <v>0.96970000000000001</v>
      </c>
    </row>
    <row r="313" spans="1:5" x14ac:dyDescent="0.2">
      <c r="A313" s="602" t="s">
        <v>342</v>
      </c>
      <c r="B313" s="605" t="s">
        <v>969</v>
      </c>
      <c r="C313" s="65" t="s">
        <v>1061</v>
      </c>
      <c r="D313" s="110">
        <v>98</v>
      </c>
      <c r="E313" s="195">
        <v>243.5496</v>
      </c>
    </row>
    <row r="314" spans="1:5" x14ac:dyDescent="0.2">
      <c r="A314" s="603"/>
      <c r="B314" s="606"/>
      <c r="C314" s="65" t="s">
        <v>1062</v>
      </c>
      <c r="D314" s="110">
        <v>85</v>
      </c>
      <c r="E314" s="195">
        <v>197.41249999999999</v>
      </c>
    </row>
    <row r="315" spans="1:5" x14ac:dyDescent="0.2">
      <c r="A315" s="603"/>
      <c r="B315" s="606"/>
      <c r="C315" s="65" t="s">
        <v>1063</v>
      </c>
      <c r="D315" s="110">
        <v>577</v>
      </c>
      <c r="E315" s="195">
        <v>1331.9467999999999</v>
      </c>
    </row>
    <row r="316" spans="1:5" x14ac:dyDescent="0.2">
      <c r="A316" s="603"/>
      <c r="B316" s="606"/>
      <c r="C316" s="65" t="s">
        <v>1064</v>
      </c>
      <c r="D316" s="110">
        <v>577</v>
      </c>
      <c r="E316" s="195">
        <v>1298.7116000000001</v>
      </c>
    </row>
    <row r="317" spans="1:5" x14ac:dyDescent="0.2">
      <c r="A317" s="603"/>
      <c r="B317" s="606"/>
      <c r="C317" s="65" t="s">
        <v>1065</v>
      </c>
      <c r="D317" s="108">
        <v>2118</v>
      </c>
      <c r="E317" s="195">
        <v>3368.8908000000001</v>
      </c>
    </row>
    <row r="318" spans="1:5" x14ac:dyDescent="0.2">
      <c r="A318" s="603"/>
      <c r="B318" s="606"/>
      <c r="C318" s="65" t="s">
        <v>1066</v>
      </c>
      <c r="D318" s="108">
        <v>1904</v>
      </c>
      <c r="E318" s="195">
        <v>3146.9312</v>
      </c>
    </row>
    <row r="319" spans="1:5" x14ac:dyDescent="0.2">
      <c r="A319" s="603"/>
      <c r="B319" s="606"/>
      <c r="C319" s="65" t="s">
        <v>1067</v>
      </c>
      <c r="D319" s="108">
        <v>6390</v>
      </c>
      <c r="E319" s="195">
        <v>2941.317</v>
      </c>
    </row>
    <row r="320" spans="1:5" x14ac:dyDescent="0.2">
      <c r="A320" s="603"/>
      <c r="B320" s="606"/>
      <c r="C320" s="65" t="s">
        <v>1068</v>
      </c>
      <c r="D320" s="108">
        <v>5167</v>
      </c>
      <c r="E320" s="195">
        <v>4772.7578999999996</v>
      </c>
    </row>
    <row r="321" spans="1:5" x14ac:dyDescent="0.2">
      <c r="A321" s="603"/>
      <c r="B321" s="606"/>
      <c r="C321" s="65" t="s">
        <v>1069</v>
      </c>
      <c r="D321" s="108">
        <v>2158</v>
      </c>
      <c r="E321" s="195">
        <v>1780.35</v>
      </c>
    </row>
    <row r="322" spans="1:5" x14ac:dyDescent="0.2">
      <c r="A322" s="603"/>
      <c r="B322" s="606"/>
      <c r="C322" s="65" t="s">
        <v>1070</v>
      </c>
      <c r="D322" s="108">
        <v>4338</v>
      </c>
      <c r="E322" s="195">
        <v>4446.45</v>
      </c>
    </row>
    <row r="323" spans="1:5" x14ac:dyDescent="0.2">
      <c r="A323" s="604"/>
      <c r="B323" s="607"/>
      <c r="C323" s="65" t="s">
        <v>1071</v>
      </c>
      <c r="D323" s="108">
        <v>23412</v>
      </c>
      <c r="E323" s="196">
        <v>1.0049999999999999</v>
      </c>
    </row>
    <row r="324" spans="1:5" x14ac:dyDescent="0.2">
      <c r="A324" s="602" t="s">
        <v>343</v>
      </c>
      <c r="B324" s="605" t="s">
        <v>970</v>
      </c>
      <c r="C324" s="65" t="s">
        <v>1061</v>
      </c>
      <c r="D324" s="110">
        <v>41</v>
      </c>
      <c r="E324" s="195">
        <v>101.89319999999999</v>
      </c>
    </row>
    <row r="325" spans="1:5" x14ac:dyDescent="0.2">
      <c r="A325" s="603"/>
      <c r="B325" s="606"/>
      <c r="C325" s="65" t="s">
        <v>1062</v>
      </c>
      <c r="D325" s="110">
        <v>46</v>
      </c>
      <c r="E325" s="195">
        <v>106.83499999999999</v>
      </c>
    </row>
    <row r="326" spans="1:5" x14ac:dyDescent="0.2">
      <c r="A326" s="603"/>
      <c r="B326" s="606"/>
      <c r="C326" s="65" t="s">
        <v>1063</v>
      </c>
      <c r="D326" s="110">
        <v>334</v>
      </c>
      <c r="E326" s="195">
        <v>771.00559999999996</v>
      </c>
    </row>
    <row r="327" spans="1:5" x14ac:dyDescent="0.2">
      <c r="A327" s="603"/>
      <c r="B327" s="606"/>
      <c r="C327" s="65" t="s">
        <v>1064</v>
      </c>
      <c r="D327" s="110">
        <v>313</v>
      </c>
      <c r="E327" s="195">
        <v>704.50040000000001</v>
      </c>
    </row>
    <row r="328" spans="1:5" x14ac:dyDescent="0.2">
      <c r="A328" s="603"/>
      <c r="B328" s="606"/>
      <c r="C328" s="65" t="s">
        <v>1065</v>
      </c>
      <c r="D328" s="108">
        <v>1302</v>
      </c>
      <c r="E328" s="195">
        <v>2070.9612000000002</v>
      </c>
    </row>
    <row r="329" spans="1:5" x14ac:dyDescent="0.2">
      <c r="A329" s="603"/>
      <c r="B329" s="606"/>
      <c r="C329" s="65" t="s">
        <v>1066</v>
      </c>
      <c r="D329" s="108">
        <v>1283</v>
      </c>
      <c r="E329" s="195">
        <v>2120.5423999999998</v>
      </c>
    </row>
    <row r="330" spans="1:5" x14ac:dyDescent="0.2">
      <c r="A330" s="603"/>
      <c r="B330" s="606"/>
      <c r="C330" s="65" t="s">
        <v>1067</v>
      </c>
      <c r="D330" s="108">
        <v>4660</v>
      </c>
      <c r="E330" s="195">
        <v>2144.998</v>
      </c>
    </row>
    <row r="331" spans="1:5" x14ac:dyDescent="0.2">
      <c r="A331" s="603"/>
      <c r="B331" s="606"/>
      <c r="C331" s="65" t="s">
        <v>1068</v>
      </c>
      <c r="D331" s="108">
        <v>3541</v>
      </c>
      <c r="E331" s="195">
        <v>3270.8217</v>
      </c>
    </row>
    <row r="332" spans="1:5" x14ac:dyDescent="0.2">
      <c r="A332" s="603"/>
      <c r="B332" s="606"/>
      <c r="C332" s="65" t="s">
        <v>1069</v>
      </c>
      <c r="D332" s="108">
        <v>1411</v>
      </c>
      <c r="E332" s="195">
        <v>1164.075</v>
      </c>
    </row>
    <row r="333" spans="1:5" x14ac:dyDescent="0.2">
      <c r="A333" s="603"/>
      <c r="B333" s="606"/>
      <c r="C333" s="65" t="s">
        <v>1070</v>
      </c>
      <c r="D333" s="108">
        <v>3049</v>
      </c>
      <c r="E333" s="195">
        <v>3125.2249999999999</v>
      </c>
    </row>
    <row r="334" spans="1:5" x14ac:dyDescent="0.2">
      <c r="A334" s="604"/>
      <c r="B334" s="607"/>
      <c r="C334" s="65" t="s">
        <v>1071</v>
      </c>
      <c r="D334" s="108">
        <v>15980</v>
      </c>
      <c r="E334" s="196">
        <v>0.97499999999999998</v>
      </c>
    </row>
    <row r="335" spans="1:5" x14ac:dyDescent="0.2">
      <c r="A335" s="602" t="s">
        <v>344</v>
      </c>
      <c r="B335" s="605" t="s">
        <v>971</v>
      </c>
      <c r="C335" s="65" t="s">
        <v>1061</v>
      </c>
      <c r="D335" s="110">
        <v>51</v>
      </c>
      <c r="E335" s="195">
        <v>126.7452</v>
      </c>
    </row>
    <row r="336" spans="1:5" x14ac:dyDescent="0.2">
      <c r="A336" s="603"/>
      <c r="B336" s="606"/>
      <c r="C336" s="65" t="s">
        <v>1062</v>
      </c>
      <c r="D336" s="110">
        <v>35</v>
      </c>
      <c r="E336" s="195">
        <v>81.287499999999994</v>
      </c>
    </row>
    <row r="337" spans="1:5" x14ac:dyDescent="0.2">
      <c r="A337" s="603"/>
      <c r="B337" s="606"/>
      <c r="C337" s="65" t="s">
        <v>1063</v>
      </c>
      <c r="D337" s="110">
        <v>401</v>
      </c>
      <c r="E337" s="195">
        <v>925.66840000000002</v>
      </c>
    </row>
    <row r="338" spans="1:5" x14ac:dyDescent="0.2">
      <c r="A338" s="603"/>
      <c r="B338" s="606"/>
      <c r="C338" s="65" t="s">
        <v>1064</v>
      </c>
      <c r="D338" s="110">
        <v>386</v>
      </c>
      <c r="E338" s="195">
        <v>868.80880000000002</v>
      </c>
    </row>
    <row r="339" spans="1:5" x14ac:dyDescent="0.2">
      <c r="A339" s="603"/>
      <c r="B339" s="606"/>
      <c r="C339" s="65" t="s">
        <v>1065</v>
      </c>
      <c r="D339" s="108">
        <v>1581</v>
      </c>
      <c r="E339" s="195">
        <v>2514.7386000000001</v>
      </c>
    </row>
    <row r="340" spans="1:5" x14ac:dyDescent="0.2">
      <c r="A340" s="603"/>
      <c r="B340" s="606"/>
      <c r="C340" s="65" t="s">
        <v>1066</v>
      </c>
      <c r="D340" s="108">
        <v>1529</v>
      </c>
      <c r="E340" s="195">
        <v>2527.1311999999998</v>
      </c>
    </row>
    <row r="341" spans="1:5" x14ac:dyDescent="0.2">
      <c r="A341" s="603"/>
      <c r="B341" s="606"/>
      <c r="C341" s="65" t="s">
        <v>1067</v>
      </c>
      <c r="D341" s="108">
        <v>4969</v>
      </c>
      <c r="E341" s="195">
        <v>2287.2307000000001</v>
      </c>
    </row>
    <row r="342" spans="1:5" x14ac:dyDescent="0.2">
      <c r="A342" s="603"/>
      <c r="B342" s="606"/>
      <c r="C342" s="65" t="s">
        <v>1068</v>
      </c>
      <c r="D342" s="108">
        <v>3756</v>
      </c>
      <c r="E342" s="195">
        <v>3469.4171999999999</v>
      </c>
    </row>
    <row r="343" spans="1:5" x14ac:dyDescent="0.2">
      <c r="A343" s="603"/>
      <c r="B343" s="606"/>
      <c r="C343" s="65" t="s">
        <v>1069</v>
      </c>
      <c r="D343" s="108">
        <v>1585</v>
      </c>
      <c r="E343" s="195">
        <v>1307.625</v>
      </c>
    </row>
    <row r="344" spans="1:5" x14ac:dyDescent="0.2">
      <c r="A344" s="603"/>
      <c r="B344" s="606"/>
      <c r="C344" s="65" t="s">
        <v>1070</v>
      </c>
      <c r="D344" s="108">
        <v>3476</v>
      </c>
      <c r="E344" s="195">
        <v>3562.9</v>
      </c>
    </row>
    <row r="345" spans="1:5" x14ac:dyDescent="0.2">
      <c r="A345" s="604"/>
      <c r="B345" s="607"/>
      <c r="C345" s="65" t="s">
        <v>1071</v>
      </c>
      <c r="D345" s="108">
        <v>17769</v>
      </c>
      <c r="E345" s="196">
        <v>0.99450000000000005</v>
      </c>
    </row>
    <row r="346" spans="1:5" x14ac:dyDescent="0.2">
      <c r="A346" s="602" t="s">
        <v>345</v>
      </c>
      <c r="B346" s="605" t="s">
        <v>514</v>
      </c>
      <c r="C346" s="65" t="s">
        <v>1061</v>
      </c>
      <c r="D346" s="110">
        <v>185</v>
      </c>
      <c r="E346" s="195">
        <v>459.762</v>
      </c>
    </row>
    <row r="347" spans="1:5" x14ac:dyDescent="0.2">
      <c r="A347" s="603"/>
      <c r="B347" s="606"/>
      <c r="C347" s="65" t="s">
        <v>1062</v>
      </c>
      <c r="D347" s="110">
        <v>120</v>
      </c>
      <c r="E347" s="195">
        <v>278.7</v>
      </c>
    </row>
    <row r="348" spans="1:5" x14ac:dyDescent="0.2">
      <c r="A348" s="603"/>
      <c r="B348" s="606"/>
      <c r="C348" s="65" t="s">
        <v>1063</v>
      </c>
      <c r="D348" s="108">
        <v>898</v>
      </c>
      <c r="E348" s="195">
        <v>2072.9432000000002</v>
      </c>
    </row>
    <row r="349" spans="1:5" x14ac:dyDescent="0.2">
      <c r="A349" s="603"/>
      <c r="B349" s="606"/>
      <c r="C349" s="65" t="s">
        <v>1064</v>
      </c>
      <c r="D349" s="108">
        <v>905</v>
      </c>
      <c r="E349" s="195">
        <v>2036.9739999999999</v>
      </c>
    </row>
    <row r="350" spans="1:5" x14ac:dyDescent="0.2">
      <c r="A350" s="603"/>
      <c r="B350" s="606"/>
      <c r="C350" s="65" t="s">
        <v>1065</v>
      </c>
      <c r="D350" s="108">
        <v>3384</v>
      </c>
      <c r="E350" s="195">
        <v>5382.5904</v>
      </c>
    </row>
    <row r="351" spans="1:5" x14ac:dyDescent="0.2">
      <c r="A351" s="603"/>
      <c r="B351" s="606"/>
      <c r="C351" s="65" t="s">
        <v>1066</v>
      </c>
      <c r="D351" s="108">
        <v>3052</v>
      </c>
      <c r="E351" s="195">
        <v>5044.3455999999996</v>
      </c>
    </row>
    <row r="352" spans="1:5" x14ac:dyDescent="0.2">
      <c r="A352" s="603"/>
      <c r="B352" s="606"/>
      <c r="C352" s="65" t="s">
        <v>1067</v>
      </c>
      <c r="D352" s="108">
        <v>10355</v>
      </c>
      <c r="E352" s="195">
        <v>4766.4065000000001</v>
      </c>
    </row>
    <row r="353" spans="1:5" x14ac:dyDescent="0.2">
      <c r="A353" s="603"/>
      <c r="B353" s="606"/>
      <c r="C353" s="65" t="s">
        <v>1068</v>
      </c>
      <c r="D353" s="108">
        <v>8641</v>
      </c>
      <c r="E353" s="195">
        <v>7981.6917000000003</v>
      </c>
    </row>
    <row r="354" spans="1:5" x14ac:dyDescent="0.2">
      <c r="A354" s="603"/>
      <c r="B354" s="606"/>
      <c r="C354" s="65" t="s">
        <v>1069</v>
      </c>
      <c r="D354" s="108">
        <v>3565</v>
      </c>
      <c r="E354" s="195">
        <v>2941.125</v>
      </c>
    </row>
    <row r="355" spans="1:5" x14ac:dyDescent="0.2">
      <c r="A355" s="603"/>
      <c r="B355" s="606"/>
      <c r="C355" s="65" t="s">
        <v>1070</v>
      </c>
      <c r="D355" s="108">
        <v>7737</v>
      </c>
      <c r="E355" s="195">
        <v>7930.4250000000002</v>
      </c>
    </row>
    <row r="356" spans="1:5" x14ac:dyDescent="0.2">
      <c r="A356" s="604"/>
      <c r="B356" s="607"/>
      <c r="C356" s="65" t="s">
        <v>1071</v>
      </c>
      <c r="D356" s="108">
        <v>38842</v>
      </c>
      <c r="E356" s="196">
        <v>1.0014000000000001</v>
      </c>
    </row>
    <row r="357" spans="1:5" x14ac:dyDescent="0.2">
      <c r="A357" s="602" t="s">
        <v>346</v>
      </c>
      <c r="B357" s="605" t="s">
        <v>972</v>
      </c>
      <c r="C357" s="65" t="s">
        <v>1061</v>
      </c>
      <c r="D357" s="110">
        <v>65</v>
      </c>
      <c r="E357" s="195">
        <v>161.53800000000001</v>
      </c>
    </row>
    <row r="358" spans="1:5" x14ac:dyDescent="0.2">
      <c r="A358" s="603"/>
      <c r="B358" s="606"/>
      <c r="C358" s="65" t="s">
        <v>1062</v>
      </c>
      <c r="D358" s="110">
        <v>52</v>
      </c>
      <c r="E358" s="195">
        <v>120.77</v>
      </c>
    </row>
    <row r="359" spans="1:5" x14ac:dyDescent="0.2">
      <c r="A359" s="603"/>
      <c r="B359" s="606"/>
      <c r="C359" s="65" t="s">
        <v>1063</v>
      </c>
      <c r="D359" s="110">
        <v>366</v>
      </c>
      <c r="E359" s="195">
        <v>844.87440000000004</v>
      </c>
    </row>
    <row r="360" spans="1:5" x14ac:dyDescent="0.2">
      <c r="A360" s="603"/>
      <c r="B360" s="606"/>
      <c r="C360" s="65" t="s">
        <v>1064</v>
      </c>
      <c r="D360" s="110">
        <v>328</v>
      </c>
      <c r="E360" s="195">
        <v>738.26239999999996</v>
      </c>
    </row>
    <row r="361" spans="1:5" x14ac:dyDescent="0.2">
      <c r="A361" s="603"/>
      <c r="B361" s="606"/>
      <c r="C361" s="65" t="s">
        <v>1065</v>
      </c>
      <c r="D361" s="108">
        <v>1185</v>
      </c>
      <c r="E361" s="195">
        <v>1884.8610000000001</v>
      </c>
    </row>
    <row r="362" spans="1:5" x14ac:dyDescent="0.2">
      <c r="A362" s="603"/>
      <c r="B362" s="606"/>
      <c r="C362" s="65" t="s">
        <v>1066</v>
      </c>
      <c r="D362" s="108">
        <v>1064</v>
      </c>
      <c r="E362" s="195">
        <v>1758.5791999999999</v>
      </c>
    </row>
    <row r="363" spans="1:5" x14ac:dyDescent="0.2">
      <c r="A363" s="603"/>
      <c r="B363" s="606"/>
      <c r="C363" s="65" t="s">
        <v>1067</v>
      </c>
      <c r="D363" s="108">
        <v>4580</v>
      </c>
      <c r="E363" s="195">
        <v>2108.174</v>
      </c>
    </row>
    <row r="364" spans="1:5" x14ac:dyDescent="0.2">
      <c r="A364" s="603"/>
      <c r="B364" s="606"/>
      <c r="C364" s="65" t="s">
        <v>1068</v>
      </c>
      <c r="D364" s="108">
        <v>3370</v>
      </c>
      <c r="E364" s="195">
        <v>3112.8690000000001</v>
      </c>
    </row>
    <row r="365" spans="1:5" x14ac:dyDescent="0.2">
      <c r="A365" s="603"/>
      <c r="B365" s="606"/>
      <c r="C365" s="65" t="s">
        <v>1069</v>
      </c>
      <c r="D365" s="108">
        <v>1529</v>
      </c>
      <c r="E365" s="195">
        <v>1261.425</v>
      </c>
    </row>
    <row r="366" spans="1:5" x14ac:dyDescent="0.2">
      <c r="A366" s="603"/>
      <c r="B366" s="606"/>
      <c r="C366" s="65" t="s">
        <v>1070</v>
      </c>
      <c r="D366" s="108">
        <v>3369</v>
      </c>
      <c r="E366" s="195">
        <v>3453.2249999999999</v>
      </c>
    </row>
    <row r="367" spans="1:5" x14ac:dyDescent="0.2">
      <c r="A367" s="604"/>
      <c r="B367" s="607"/>
      <c r="C367" s="65" t="s">
        <v>1071</v>
      </c>
      <c r="D367" s="108">
        <v>15908</v>
      </c>
      <c r="E367" s="196">
        <v>0.97089999999999999</v>
      </c>
    </row>
    <row r="368" spans="1:5" x14ac:dyDescent="0.2">
      <c r="A368" s="602" t="s">
        <v>347</v>
      </c>
      <c r="B368" s="605" t="s">
        <v>973</v>
      </c>
      <c r="C368" s="65" t="s">
        <v>1061</v>
      </c>
      <c r="D368" s="110">
        <v>32</v>
      </c>
      <c r="E368" s="195">
        <v>79.526399999999995</v>
      </c>
    </row>
    <row r="369" spans="1:5" x14ac:dyDescent="0.2">
      <c r="A369" s="603"/>
      <c r="B369" s="606"/>
      <c r="C369" s="65" t="s">
        <v>1062</v>
      </c>
      <c r="D369" s="110">
        <v>24</v>
      </c>
      <c r="E369" s="195">
        <v>55.74</v>
      </c>
    </row>
    <row r="370" spans="1:5" x14ac:dyDescent="0.2">
      <c r="A370" s="603"/>
      <c r="B370" s="606"/>
      <c r="C370" s="65" t="s">
        <v>1063</v>
      </c>
      <c r="D370" s="110">
        <v>224</v>
      </c>
      <c r="E370" s="195">
        <v>517.08159999999998</v>
      </c>
    </row>
    <row r="371" spans="1:5" x14ac:dyDescent="0.2">
      <c r="A371" s="603"/>
      <c r="B371" s="606"/>
      <c r="C371" s="65" t="s">
        <v>1064</v>
      </c>
      <c r="D371" s="110">
        <v>239</v>
      </c>
      <c r="E371" s="195">
        <v>537.94119999999998</v>
      </c>
    </row>
    <row r="372" spans="1:5" x14ac:dyDescent="0.2">
      <c r="A372" s="603"/>
      <c r="B372" s="606"/>
      <c r="C372" s="65" t="s">
        <v>1065</v>
      </c>
      <c r="D372" s="110">
        <v>805</v>
      </c>
      <c r="E372" s="195">
        <v>1280.433</v>
      </c>
    </row>
    <row r="373" spans="1:5" x14ac:dyDescent="0.2">
      <c r="A373" s="603"/>
      <c r="B373" s="606"/>
      <c r="C373" s="65" t="s">
        <v>1066</v>
      </c>
      <c r="D373" s="110">
        <v>848</v>
      </c>
      <c r="E373" s="195">
        <v>1401.5744</v>
      </c>
    </row>
    <row r="374" spans="1:5" x14ac:dyDescent="0.2">
      <c r="A374" s="603"/>
      <c r="B374" s="606"/>
      <c r="C374" s="65" t="s">
        <v>1067</v>
      </c>
      <c r="D374" s="108">
        <v>2966</v>
      </c>
      <c r="E374" s="195">
        <v>1365.2498000000001</v>
      </c>
    </row>
    <row r="375" spans="1:5" x14ac:dyDescent="0.2">
      <c r="A375" s="603"/>
      <c r="B375" s="606"/>
      <c r="C375" s="65" t="s">
        <v>1068</v>
      </c>
      <c r="D375" s="108">
        <v>2291</v>
      </c>
      <c r="E375" s="195">
        <v>2116.1967</v>
      </c>
    </row>
    <row r="376" spans="1:5" x14ac:dyDescent="0.2">
      <c r="A376" s="603"/>
      <c r="B376" s="606"/>
      <c r="C376" s="65" t="s">
        <v>1069</v>
      </c>
      <c r="D376" s="108">
        <v>1120</v>
      </c>
      <c r="E376" s="195">
        <v>924</v>
      </c>
    </row>
    <row r="377" spans="1:5" x14ac:dyDescent="0.2">
      <c r="A377" s="603"/>
      <c r="B377" s="606"/>
      <c r="C377" s="65" t="s">
        <v>1070</v>
      </c>
      <c r="D377" s="108">
        <v>2384</v>
      </c>
      <c r="E377" s="195">
        <v>2443.6</v>
      </c>
    </row>
    <row r="378" spans="1:5" x14ac:dyDescent="0.2">
      <c r="A378" s="604"/>
      <c r="B378" s="607"/>
      <c r="C378" s="65" t="s">
        <v>1071</v>
      </c>
      <c r="D378" s="108">
        <v>10933</v>
      </c>
      <c r="E378" s="196">
        <v>0.98060000000000003</v>
      </c>
    </row>
    <row r="379" spans="1:5" x14ac:dyDescent="0.2">
      <c r="A379" s="602" t="s">
        <v>348</v>
      </c>
      <c r="B379" s="605" t="s">
        <v>974</v>
      </c>
      <c r="C379" s="65" t="s">
        <v>1061</v>
      </c>
      <c r="D379" s="110">
        <v>124</v>
      </c>
      <c r="E379" s="195">
        <v>308.16480000000001</v>
      </c>
    </row>
    <row r="380" spans="1:5" x14ac:dyDescent="0.2">
      <c r="A380" s="603"/>
      <c r="B380" s="606"/>
      <c r="C380" s="65" t="s">
        <v>1062</v>
      </c>
      <c r="D380" s="110">
        <v>105</v>
      </c>
      <c r="E380" s="195">
        <v>243.86250000000001</v>
      </c>
    </row>
    <row r="381" spans="1:5" x14ac:dyDescent="0.2">
      <c r="A381" s="603"/>
      <c r="B381" s="606"/>
      <c r="C381" s="65" t="s">
        <v>1063</v>
      </c>
      <c r="D381" s="110">
        <v>735</v>
      </c>
      <c r="E381" s="195">
        <v>1696.674</v>
      </c>
    </row>
    <row r="382" spans="1:5" x14ac:dyDescent="0.2">
      <c r="A382" s="603"/>
      <c r="B382" s="606"/>
      <c r="C382" s="65" t="s">
        <v>1064</v>
      </c>
      <c r="D382" s="110">
        <v>658</v>
      </c>
      <c r="E382" s="195">
        <v>1481.0264</v>
      </c>
    </row>
    <row r="383" spans="1:5" x14ac:dyDescent="0.2">
      <c r="A383" s="603"/>
      <c r="B383" s="606"/>
      <c r="C383" s="65" t="s">
        <v>1065</v>
      </c>
      <c r="D383" s="108">
        <v>2569</v>
      </c>
      <c r="E383" s="195">
        <v>4086.2514000000001</v>
      </c>
    </row>
    <row r="384" spans="1:5" x14ac:dyDescent="0.2">
      <c r="A384" s="603"/>
      <c r="B384" s="606"/>
      <c r="C384" s="65" t="s">
        <v>1066</v>
      </c>
      <c r="D384" s="108">
        <v>2412</v>
      </c>
      <c r="E384" s="195">
        <v>3986.5536000000002</v>
      </c>
    </row>
    <row r="385" spans="1:5" x14ac:dyDescent="0.2">
      <c r="A385" s="603"/>
      <c r="B385" s="606"/>
      <c r="C385" s="65" t="s">
        <v>1067</v>
      </c>
      <c r="D385" s="108">
        <v>7683</v>
      </c>
      <c r="E385" s="195">
        <v>3536.4848999999999</v>
      </c>
    </row>
    <row r="386" spans="1:5" x14ac:dyDescent="0.2">
      <c r="A386" s="603"/>
      <c r="B386" s="606"/>
      <c r="C386" s="65" t="s">
        <v>1068</v>
      </c>
      <c r="D386" s="108">
        <v>6561</v>
      </c>
      <c r="E386" s="195">
        <v>6060.3957</v>
      </c>
    </row>
    <row r="387" spans="1:5" x14ac:dyDescent="0.2">
      <c r="A387" s="603"/>
      <c r="B387" s="606"/>
      <c r="C387" s="65" t="s">
        <v>1069</v>
      </c>
      <c r="D387" s="108">
        <v>2251</v>
      </c>
      <c r="E387" s="195">
        <v>1857.075</v>
      </c>
    </row>
    <row r="388" spans="1:5" x14ac:dyDescent="0.2">
      <c r="A388" s="603"/>
      <c r="B388" s="606"/>
      <c r="C388" s="65" t="s">
        <v>1070</v>
      </c>
      <c r="D388" s="108">
        <v>5131</v>
      </c>
      <c r="E388" s="195">
        <v>5259.2749999999996</v>
      </c>
    </row>
    <row r="389" spans="1:5" x14ac:dyDescent="0.2">
      <c r="A389" s="604"/>
      <c r="B389" s="607"/>
      <c r="C389" s="65" t="s">
        <v>1071</v>
      </c>
      <c r="D389" s="108">
        <v>28229</v>
      </c>
      <c r="E389" s="196">
        <v>1.0102</v>
      </c>
    </row>
    <row r="390" spans="1:5" x14ac:dyDescent="0.2">
      <c r="A390" s="602" t="s">
        <v>349</v>
      </c>
      <c r="B390" s="605" t="s">
        <v>975</v>
      </c>
      <c r="C390" s="65" t="s">
        <v>1061</v>
      </c>
      <c r="D390" s="110">
        <v>133</v>
      </c>
      <c r="E390" s="195">
        <v>330.53160000000003</v>
      </c>
    </row>
    <row r="391" spans="1:5" x14ac:dyDescent="0.2">
      <c r="A391" s="603"/>
      <c r="B391" s="606"/>
      <c r="C391" s="65" t="s">
        <v>1062</v>
      </c>
      <c r="D391" s="110">
        <v>137</v>
      </c>
      <c r="E391" s="195">
        <v>318.1825</v>
      </c>
    </row>
    <row r="392" spans="1:5" x14ac:dyDescent="0.2">
      <c r="A392" s="603"/>
      <c r="B392" s="606"/>
      <c r="C392" s="65" t="s">
        <v>1063</v>
      </c>
      <c r="D392" s="110">
        <v>839</v>
      </c>
      <c r="E392" s="195">
        <v>1936.7475999999999</v>
      </c>
    </row>
    <row r="393" spans="1:5" x14ac:dyDescent="0.2">
      <c r="A393" s="603"/>
      <c r="B393" s="606"/>
      <c r="C393" s="65" t="s">
        <v>1064</v>
      </c>
      <c r="D393" s="110">
        <v>782</v>
      </c>
      <c r="E393" s="195">
        <v>1760.1256000000001</v>
      </c>
    </row>
    <row r="394" spans="1:5" x14ac:dyDescent="0.2">
      <c r="A394" s="603"/>
      <c r="B394" s="606"/>
      <c r="C394" s="65" t="s">
        <v>1065</v>
      </c>
      <c r="D394" s="108">
        <v>2851</v>
      </c>
      <c r="E394" s="195">
        <v>4534.8005999999996</v>
      </c>
    </row>
    <row r="395" spans="1:5" x14ac:dyDescent="0.2">
      <c r="A395" s="603"/>
      <c r="B395" s="606"/>
      <c r="C395" s="65" t="s">
        <v>1066</v>
      </c>
      <c r="D395" s="108">
        <v>2568</v>
      </c>
      <c r="E395" s="195">
        <v>4244.3904000000002</v>
      </c>
    </row>
    <row r="396" spans="1:5" x14ac:dyDescent="0.2">
      <c r="A396" s="603"/>
      <c r="B396" s="606"/>
      <c r="C396" s="65" t="s">
        <v>1067</v>
      </c>
      <c r="D396" s="108">
        <v>8748</v>
      </c>
      <c r="E396" s="195">
        <v>4026.7044000000001</v>
      </c>
    </row>
    <row r="397" spans="1:5" x14ac:dyDescent="0.2">
      <c r="A397" s="603"/>
      <c r="B397" s="606"/>
      <c r="C397" s="65" t="s">
        <v>1068</v>
      </c>
      <c r="D397" s="108">
        <v>7087</v>
      </c>
      <c r="E397" s="195">
        <v>6546.2619000000004</v>
      </c>
    </row>
    <row r="398" spans="1:5" x14ac:dyDescent="0.2">
      <c r="A398" s="603"/>
      <c r="B398" s="606"/>
      <c r="C398" s="65" t="s">
        <v>1069</v>
      </c>
      <c r="D398" s="108">
        <v>3015</v>
      </c>
      <c r="E398" s="195">
        <v>2487.375</v>
      </c>
    </row>
    <row r="399" spans="1:5" x14ac:dyDescent="0.2">
      <c r="A399" s="603"/>
      <c r="B399" s="606"/>
      <c r="C399" s="65" t="s">
        <v>1070</v>
      </c>
      <c r="D399" s="108">
        <v>6357</v>
      </c>
      <c r="E399" s="195">
        <v>6515.9250000000002</v>
      </c>
    </row>
    <row r="400" spans="1:5" x14ac:dyDescent="0.2">
      <c r="A400" s="604"/>
      <c r="B400" s="607"/>
      <c r="C400" s="65" t="s">
        <v>1071</v>
      </c>
      <c r="D400" s="108">
        <v>32517</v>
      </c>
      <c r="E400" s="196">
        <v>1.0057</v>
      </c>
    </row>
    <row r="401" spans="1:5" x14ac:dyDescent="0.2">
      <c r="A401" s="602" t="s">
        <v>350</v>
      </c>
      <c r="B401" s="605" t="s">
        <v>976</v>
      </c>
      <c r="C401" s="65" t="s">
        <v>1061</v>
      </c>
      <c r="D401" s="110">
        <v>64</v>
      </c>
      <c r="E401" s="195">
        <v>159.05279999999999</v>
      </c>
    </row>
    <row r="402" spans="1:5" x14ac:dyDescent="0.2">
      <c r="A402" s="603"/>
      <c r="B402" s="606"/>
      <c r="C402" s="65" t="s">
        <v>1062</v>
      </c>
      <c r="D402" s="110">
        <v>65</v>
      </c>
      <c r="E402" s="195">
        <v>150.96250000000001</v>
      </c>
    </row>
    <row r="403" spans="1:5" x14ac:dyDescent="0.2">
      <c r="A403" s="603"/>
      <c r="B403" s="606"/>
      <c r="C403" s="65" t="s">
        <v>1063</v>
      </c>
      <c r="D403" s="110">
        <v>482</v>
      </c>
      <c r="E403" s="195">
        <v>1112.6487999999999</v>
      </c>
    </row>
    <row r="404" spans="1:5" x14ac:dyDescent="0.2">
      <c r="A404" s="603"/>
      <c r="B404" s="606"/>
      <c r="C404" s="65" t="s">
        <v>1064</v>
      </c>
      <c r="D404" s="110">
        <v>484</v>
      </c>
      <c r="E404" s="195">
        <v>1089.3871999999999</v>
      </c>
    </row>
    <row r="405" spans="1:5" x14ac:dyDescent="0.2">
      <c r="A405" s="603"/>
      <c r="B405" s="606"/>
      <c r="C405" s="65" t="s">
        <v>1065</v>
      </c>
      <c r="D405" s="108">
        <v>1674</v>
      </c>
      <c r="E405" s="195">
        <v>2662.6644000000001</v>
      </c>
    </row>
    <row r="406" spans="1:5" x14ac:dyDescent="0.2">
      <c r="A406" s="603"/>
      <c r="B406" s="606"/>
      <c r="C406" s="65" t="s">
        <v>1066</v>
      </c>
      <c r="D406" s="108">
        <v>1496</v>
      </c>
      <c r="E406" s="195">
        <v>2472.5888</v>
      </c>
    </row>
    <row r="407" spans="1:5" x14ac:dyDescent="0.2">
      <c r="A407" s="603"/>
      <c r="B407" s="606"/>
      <c r="C407" s="65" t="s">
        <v>1067</v>
      </c>
      <c r="D407" s="108">
        <v>5586</v>
      </c>
      <c r="E407" s="195">
        <v>2571.2357999999999</v>
      </c>
    </row>
    <row r="408" spans="1:5" x14ac:dyDescent="0.2">
      <c r="A408" s="603"/>
      <c r="B408" s="606"/>
      <c r="C408" s="65" t="s">
        <v>1068</v>
      </c>
      <c r="D408" s="108">
        <v>4339</v>
      </c>
      <c r="E408" s="195">
        <v>4007.9342999999999</v>
      </c>
    </row>
    <row r="409" spans="1:5" x14ac:dyDescent="0.2">
      <c r="A409" s="603"/>
      <c r="B409" s="606"/>
      <c r="C409" s="65" t="s">
        <v>1069</v>
      </c>
      <c r="D409" s="108">
        <v>1812</v>
      </c>
      <c r="E409" s="195">
        <v>1494.9</v>
      </c>
    </row>
    <row r="410" spans="1:5" x14ac:dyDescent="0.2">
      <c r="A410" s="603"/>
      <c r="B410" s="606"/>
      <c r="C410" s="65" t="s">
        <v>1070</v>
      </c>
      <c r="D410" s="108">
        <v>3652</v>
      </c>
      <c r="E410" s="195">
        <v>3743.3</v>
      </c>
    </row>
    <row r="411" spans="1:5" x14ac:dyDescent="0.2">
      <c r="A411" s="604"/>
      <c r="B411" s="607"/>
      <c r="C411" s="65" t="s">
        <v>1071</v>
      </c>
      <c r="D411" s="108">
        <v>19654</v>
      </c>
      <c r="E411" s="196">
        <v>0.99039999999999995</v>
      </c>
    </row>
    <row r="412" spans="1:5" x14ac:dyDescent="0.2">
      <c r="A412" s="602" t="s">
        <v>351</v>
      </c>
      <c r="B412" s="605" t="s">
        <v>977</v>
      </c>
      <c r="C412" s="65" t="s">
        <v>1061</v>
      </c>
      <c r="D412" s="110">
        <v>528</v>
      </c>
      <c r="E412" s="195">
        <v>1312.1856</v>
      </c>
    </row>
    <row r="413" spans="1:5" x14ac:dyDescent="0.2">
      <c r="A413" s="603"/>
      <c r="B413" s="606"/>
      <c r="C413" s="65" t="s">
        <v>1062</v>
      </c>
      <c r="D413" s="110">
        <v>472</v>
      </c>
      <c r="E413" s="195">
        <v>1096.22</v>
      </c>
    </row>
    <row r="414" spans="1:5" x14ac:dyDescent="0.2">
      <c r="A414" s="603"/>
      <c r="B414" s="606"/>
      <c r="C414" s="65" t="s">
        <v>1063</v>
      </c>
      <c r="D414" s="108">
        <v>2655</v>
      </c>
      <c r="E414" s="195">
        <v>6128.8019999999997</v>
      </c>
    </row>
    <row r="415" spans="1:5" x14ac:dyDescent="0.2">
      <c r="A415" s="603"/>
      <c r="B415" s="606"/>
      <c r="C415" s="65" t="s">
        <v>1064</v>
      </c>
      <c r="D415" s="108">
        <v>2499</v>
      </c>
      <c r="E415" s="195">
        <v>5624.7492000000002</v>
      </c>
    </row>
    <row r="416" spans="1:5" x14ac:dyDescent="0.2">
      <c r="A416" s="603"/>
      <c r="B416" s="606"/>
      <c r="C416" s="65" t="s">
        <v>1065</v>
      </c>
      <c r="D416" s="108">
        <v>7047</v>
      </c>
      <c r="E416" s="195">
        <v>11208.958199999999</v>
      </c>
    </row>
    <row r="417" spans="1:5" x14ac:dyDescent="0.2">
      <c r="A417" s="603"/>
      <c r="B417" s="606"/>
      <c r="C417" s="65" t="s">
        <v>1066</v>
      </c>
      <c r="D417" s="108">
        <v>6564</v>
      </c>
      <c r="E417" s="195">
        <v>10848.9792</v>
      </c>
    </row>
    <row r="418" spans="1:5" x14ac:dyDescent="0.2">
      <c r="A418" s="603"/>
      <c r="B418" s="606"/>
      <c r="C418" s="65" t="s">
        <v>1067</v>
      </c>
      <c r="D418" s="108">
        <v>22228</v>
      </c>
      <c r="E418" s="195">
        <v>10231.5484</v>
      </c>
    </row>
    <row r="419" spans="1:5" x14ac:dyDescent="0.2">
      <c r="A419" s="603"/>
      <c r="B419" s="606"/>
      <c r="C419" s="65" t="s">
        <v>1068</v>
      </c>
      <c r="D419" s="108">
        <v>19706</v>
      </c>
      <c r="E419" s="195">
        <v>18202.432199999999</v>
      </c>
    </row>
    <row r="420" spans="1:5" x14ac:dyDescent="0.2">
      <c r="A420" s="603"/>
      <c r="B420" s="606"/>
      <c r="C420" s="65" t="s">
        <v>1069</v>
      </c>
      <c r="D420" s="108">
        <v>5885</v>
      </c>
      <c r="E420" s="195">
        <v>4855.125</v>
      </c>
    </row>
    <row r="421" spans="1:5" x14ac:dyDescent="0.2">
      <c r="A421" s="603"/>
      <c r="B421" s="606"/>
      <c r="C421" s="65" t="s">
        <v>1070</v>
      </c>
      <c r="D421" s="108">
        <v>12406</v>
      </c>
      <c r="E421" s="195">
        <v>12716.15</v>
      </c>
    </row>
    <row r="422" spans="1:5" x14ac:dyDescent="0.2">
      <c r="A422" s="604"/>
      <c r="B422" s="607"/>
      <c r="C422" s="65" t="s">
        <v>1071</v>
      </c>
      <c r="D422" s="108">
        <v>79990</v>
      </c>
      <c r="E422" s="196">
        <v>1.0279</v>
      </c>
    </row>
    <row r="423" spans="1:5" x14ac:dyDescent="0.2">
      <c r="A423" s="602" t="s">
        <v>352</v>
      </c>
      <c r="B423" s="605" t="s">
        <v>978</v>
      </c>
      <c r="C423" s="65" t="s">
        <v>1061</v>
      </c>
      <c r="D423" s="110">
        <v>122</v>
      </c>
      <c r="E423" s="195">
        <v>303.19439999999997</v>
      </c>
    </row>
    <row r="424" spans="1:5" x14ac:dyDescent="0.2">
      <c r="A424" s="603"/>
      <c r="B424" s="606"/>
      <c r="C424" s="65" t="s">
        <v>1062</v>
      </c>
      <c r="D424" s="110">
        <v>114</v>
      </c>
      <c r="E424" s="195">
        <v>264.76499999999999</v>
      </c>
    </row>
    <row r="425" spans="1:5" x14ac:dyDescent="0.2">
      <c r="A425" s="603"/>
      <c r="B425" s="606"/>
      <c r="C425" s="65" t="s">
        <v>1063</v>
      </c>
      <c r="D425" s="110">
        <v>686</v>
      </c>
      <c r="E425" s="195">
        <v>1583.5624</v>
      </c>
    </row>
    <row r="426" spans="1:5" x14ac:dyDescent="0.2">
      <c r="A426" s="603"/>
      <c r="B426" s="606"/>
      <c r="C426" s="65" t="s">
        <v>1064</v>
      </c>
      <c r="D426" s="110">
        <v>622</v>
      </c>
      <c r="E426" s="195">
        <v>1399.9975999999999</v>
      </c>
    </row>
    <row r="427" spans="1:5" x14ac:dyDescent="0.2">
      <c r="A427" s="603"/>
      <c r="B427" s="606"/>
      <c r="C427" s="65" t="s">
        <v>1065</v>
      </c>
      <c r="D427" s="108">
        <v>2250</v>
      </c>
      <c r="E427" s="195">
        <v>3578.85</v>
      </c>
    </row>
    <row r="428" spans="1:5" x14ac:dyDescent="0.2">
      <c r="A428" s="603"/>
      <c r="B428" s="606"/>
      <c r="C428" s="65" t="s">
        <v>1066</v>
      </c>
      <c r="D428" s="108">
        <v>2127</v>
      </c>
      <c r="E428" s="195">
        <v>3515.5056</v>
      </c>
    </row>
    <row r="429" spans="1:5" x14ac:dyDescent="0.2">
      <c r="A429" s="603"/>
      <c r="B429" s="606"/>
      <c r="C429" s="65" t="s">
        <v>1067</v>
      </c>
      <c r="D429" s="108">
        <v>6804</v>
      </c>
      <c r="E429" s="195">
        <v>3131.8811999999998</v>
      </c>
    </row>
    <row r="430" spans="1:5" x14ac:dyDescent="0.2">
      <c r="A430" s="603"/>
      <c r="B430" s="606"/>
      <c r="C430" s="65" t="s">
        <v>1068</v>
      </c>
      <c r="D430" s="108">
        <v>5659</v>
      </c>
      <c r="E430" s="195">
        <v>5227.2183000000005</v>
      </c>
    </row>
    <row r="431" spans="1:5" x14ac:dyDescent="0.2">
      <c r="A431" s="603"/>
      <c r="B431" s="606"/>
      <c r="C431" s="65" t="s">
        <v>1069</v>
      </c>
      <c r="D431" s="108">
        <v>1735</v>
      </c>
      <c r="E431" s="195">
        <v>1431.375</v>
      </c>
    </row>
    <row r="432" spans="1:5" x14ac:dyDescent="0.2">
      <c r="A432" s="603"/>
      <c r="B432" s="606"/>
      <c r="C432" s="65" t="s">
        <v>1070</v>
      </c>
      <c r="D432" s="108">
        <v>3786</v>
      </c>
      <c r="E432" s="195">
        <v>3880.65</v>
      </c>
    </row>
    <row r="433" spans="1:5" x14ac:dyDescent="0.2">
      <c r="A433" s="604"/>
      <c r="B433" s="607"/>
      <c r="C433" s="65" t="s">
        <v>1071</v>
      </c>
      <c r="D433" s="108">
        <v>23905</v>
      </c>
      <c r="E433" s="196">
        <v>1.0172000000000001</v>
      </c>
    </row>
    <row r="434" spans="1:5" x14ac:dyDescent="0.2">
      <c r="A434" s="602" t="s">
        <v>353</v>
      </c>
      <c r="B434" s="605" t="s">
        <v>979</v>
      </c>
      <c r="C434" s="65" t="s">
        <v>1061</v>
      </c>
      <c r="D434" s="110">
        <v>97</v>
      </c>
      <c r="E434" s="195">
        <v>241.06440000000001</v>
      </c>
    </row>
    <row r="435" spans="1:5" x14ac:dyDescent="0.2">
      <c r="A435" s="603"/>
      <c r="B435" s="606"/>
      <c r="C435" s="65" t="s">
        <v>1062</v>
      </c>
      <c r="D435" s="110">
        <v>68</v>
      </c>
      <c r="E435" s="195">
        <v>157.93</v>
      </c>
    </row>
    <row r="436" spans="1:5" x14ac:dyDescent="0.2">
      <c r="A436" s="603"/>
      <c r="B436" s="606"/>
      <c r="C436" s="65" t="s">
        <v>1063</v>
      </c>
      <c r="D436" s="110">
        <v>542</v>
      </c>
      <c r="E436" s="195">
        <v>1251.1528000000001</v>
      </c>
    </row>
    <row r="437" spans="1:5" x14ac:dyDescent="0.2">
      <c r="A437" s="603"/>
      <c r="B437" s="606"/>
      <c r="C437" s="65" t="s">
        <v>1064</v>
      </c>
      <c r="D437" s="110">
        <v>532</v>
      </c>
      <c r="E437" s="195">
        <v>1197.4256</v>
      </c>
    </row>
    <row r="438" spans="1:5" x14ac:dyDescent="0.2">
      <c r="A438" s="603"/>
      <c r="B438" s="606"/>
      <c r="C438" s="65" t="s">
        <v>1065</v>
      </c>
      <c r="D438" s="108">
        <v>2023</v>
      </c>
      <c r="E438" s="195">
        <v>3217.7838000000002</v>
      </c>
    </row>
    <row r="439" spans="1:5" x14ac:dyDescent="0.2">
      <c r="A439" s="603"/>
      <c r="B439" s="606"/>
      <c r="C439" s="65" t="s">
        <v>1066</v>
      </c>
      <c r="D439" s="108">
        <v>1798</v>
      </c>
      <c r="E439" s="195">
        <v>2971.7343999999998</v>
      </c>
    </row>
    <row r="440" spans="1:5" x14ac:dyDescent="0.2">
      <c r="A440" s="603"/>
      <c r="B440" s="606"/>
      <c r="C440" s="65" t="s">
        <v>1067</v>
      </c>
      <c r="D440" s="108">
        <v>6947</v>
      </c>
      <c r="E440" s="195">
        <v>3197.7040999999999</v>
      </c>
    </row>
    <row r="441" spans="1:5" x14ac:dyDescent="0.2">
      <c r="A441" s="603"/>
      <c r="B441" s="606"/>
      <c r="C441" s="65" t="s">
        <v>1068</v>
      </c>
      <c r="D441" s="108">
        <v>5244</v>
      </c>
      <c r="E441" s="195">
        <v>4843.8828000000003</v>
      </c>
    </row>
    <row r="442" spans="1:5" x14ac:dyDescent="0.2">
      <c r="A442" s="603"/>
      <c r="B442" s="606"/>
      <c r="C442" s="65" t="s">
        <v>1069</v>
      </c>
      <c r="D442" s="108">
        <v>2295</v>
      </c>
      <c r="E442" s="195">
        <v>1893.375</v>
      </c>
    </row>
    <row r="443" spans="1:5" x14ac:dyDescent="0.2">
      <c r="A443" s="603"/>
      <c r="B443" s="606"/>
      <c r="C443" s="65" t="s">
        <v>1070</v>
      </c>
      <c r="D443" s="108">
        <v>4720</v>
      </c>
      <c r="E443" s="195">
        <v>4838</v>
      </c>
    </row>
    <row r="444" spans="1:5" x14ac:dyDescent="0.2">
      <c r="A444" s="604"/>
      <c r="B444" s="607"/>
      <c r="C444" s="65" t="s">
        <v>1071</v>
      </c>
      <c r="D444" s="108">
        <v>24266</v>
      </c>
      <c r="E444" s="196">
        <v>0.98119999999999996</v>
      </c>
    </row>
    <row r="445" spans="1:5" x14ac:dyDescent="0.2">
      <c r="A445" s="602" t="s">
        <v>354</v>
      </c>
      <c r="B445" s="605" t="s">
        <v>980</v>
      </c>
      <c r="C445" s="65" t="s">
        <v>1061</v>
      </c>
      <c r="D445" s="110">
        <v>40</v>
      </c>
      <c r="E445" s="195">
        <v>99.408000000000001</v>
      </c>
    </row>
    <row r="446" spans="1:5" x14ac:dyDescent="0.2">
      <c r="A446" s="603"/>
      <c r="B446" s="606"/>
      <c r="C446" s="65" t="s">
        <v>1062</v>
      </c>
      <c r="D446" s="110">
        <v>37</v>
      </c>
      <c r="E446" s="195">
        <v>85.932500000000005</v>
      </c>
    </row>
    <row r="447" spans="1:5" x14ac:dyDescent="0.2">
      <c r="A447" s="603"/>
      <c r="B447" s="606"/>
      <c r="C447" s="65" t="s">
        <v>1063</v>
      </c>
      <c r="D447" s="110">
        <v>209</v>
      </c>
      <c r="E447" s="195">
        <v>482.4556</v>
      </c>
    </row>
    <row r="448" spans="1:5" x14ac:dyDescent="0.2">
      <c r="A448" s="603"/>
      <c r="B448" s="606"/>
      <c r="C448" s="65" t="s">
        <v>1064</v>
      </c>
      <c r="D448" s="110">
        <v>231</v>
      </c>
      <c r="E448" s="195">
        <v>519.9348</v>
      </c>
    </row>
    <row r="449" spans="1:5" x14ac:dyDescent="0.2">
      <c r="A449" s="603"/>
      <c r="B449" s="606"/>
      <c r="C449" s="65" t="s">
        <v>1065</v>
      </c>
      <c r="D449" s="110">
        <v>873</v>
      </c>
      <c r="E449" s="195">
        <v>1388.5938000000001</v>
      </c>
    </row>
    <row r="450" spans="1:5" x14ac:dyDescent="0.2">
      <c r="A450" s="603"/>
      <c r="B450" s="606"/>
      <c r="C450" s="65" t="s">
        <v>1066</v>
      </c>
      <c r="D450" s="110">
        <v>754</v>
      </c>
      <c r="E450" s="195">
        <v>1246.2112</v>
      </c>
    </row>
    <row r="451" spans="1:5" x14ac:dyDescent="0.2">
      <c r="A451" s="603"/>
      <c r="B451" s="606"/>
      <c r="C451" s="65" t="s">
        <v>1067</v>
      </c>
      <c r="D451" s="108">
        <v>3715</v>
      </c>
      <c r="E451" s="195">
        <v>1710.0145</v>
      </c>
    </row>
    <row r="452" spans="1:5" x14ac:dyDescent="0.2">
      <c r="A452" s="603"/>
      <c r="B452" s="606"/>
      <c r="C452" s="65" t="s">
        <v>1068</v>
      </c>
      <c r="D452" s="108">
        <v>2804</v>
      </c>
      <c r="E452" s="195">
        <v>2590.0547999999999</v>
      </c>
    </row>
    <row r="453" spans="1:5" x14ac:dyDescent="0.2">
      <c r="A453" s="603"/>
      <c r="B453" s="606"/>
      <c r="C453" s="65" t="s">
        <v>1069</v>
      </c>
      <c r="D453" s="108">
        <v>1414</v>
      </c>
      <c r="E453" s="195">
        <v>1166.55</v>
      </c>
    </row>
    <row r="454" spans="1:5" x14ac:dyDescent="0.2">
      <c r="A454" s="603"/>
      <c r="B454" s="606"/>
      <c r="C454" s="65" t="s">
        <v>1070</v>
      </c>
      <c r="D454" s="108">
        <v>2965</v>
      </c>
      <c r="E454" s="195">
        <v>3039.125</v>
      </c>
    </row>
    <row r="455" spans="1:5" x14ac:dyDescent="0.2">
      <c r="A455" s="604"/>
      <c r="B455" s="607"/>
      <c r="C455" s="65" t="s">
        <v>1071</v>
      </c>
      <c r="D455" s="108">
        <v>13042</v>
      </c>
      <c r="E455" s="196">
        <v>0.94530000000000003</v>
      </c>
    </row>
    <row r="456" spans="1:5" x14ac:dyDescent="0.2">
      <c r="A456" s="602" t="s">
        <v>355</v>
      </c>
      <c r="B456" s="605" t="s">
        <v>981</v>
      </c>
      <c r="C456" s="65" t="s">
        <v>1061</v>
      </c>
      <c r="D456" s="110">
        <v>85</v>
      </c>
      <c r="E456" s="195">
        <v>211.24199999999999</v>
      </c>
    </row>
    <row r="457" spans="1:5" x14ac:dyDescent="0.2">
      <c r="A457" s="603"/>
      <c r="B457" s="606"/>
      <c r="C457" s="65" t="s">
        <v>1062</v>
      </c>
      <c r="D457" s="110">
        <v>69</v>
      </c>
      <c r="E457" s="195">
        <v>160.2525</v>
      </c>
    </row>
    <row r="458" spans="1:5" x14ac:dyDescent="0.2">
      <c r="A458" s="603"/>
      <c r="B458" s="606"/>
      <c r="C458" s="65" t="s">
        <v>1063</v>
      </c>
      <c r="D458" s="110">
        <v>657</v>
      </c>
      <c r="E458" s="195">
        <v>1516.6188</v>
      </c>
    </row>
    <row r="459" spans="1:5" x14ac:dyDescent="0.2">
      <c r="A459" s="603"/>
      <c r="B459" s="606"/>
      <c r="C459" s="65" t="s">
        <v>1064</v>
      </c>
      <c r="D459" s="110">
        <v>624</v>
      </c>
      <c r="E459" s="195">
        <v>1404.4992</v>
      </c>
    </row>
    <row r="460" spans="1:5" x14ac:dyDescent="0.2">
      <c r="A460" s="603"/>
      <c r="B460" s="606"/>
      <c r="C460" s="65" t="s">
        <v>1065</v>
      </c>
      <c r="D460" s="108">
        <v>2211</v>
      </c>
      <c r="E460" s="195">
        <v>3516.8166000000001</v>
      </c>
    </row>
    <row r="461" spans="1:5" x14ac:dyDescent="0.2">
      <c r="A461" s="603"/>
      <c r="B461" s="606"/>
      <c r="C461" s="65" t="s">
        <v>1066</v>
      </c>
      <c r="D461" s="108">
        <v>2042</v>
      </c>
      <c r="E461" s="195">
        <v>3375.0176000000001</v>
      </c>
    </row>
    <row r="462" spans="1:5" x14ac:dyDescent="0.2">
      <c r="A462" s="603"/>
      <c r="B462" s="606"/>
      <c r="C462" s="65" t="s">
        <v>1067</v>
      </c>
      <c r="D462" s="108">
        <v>6086</v>
      </c>
      <c r="E462" s="195">
        <v>2801.3858</v>
      </c>
    </row>
    <row r="463" spans="1:5" x14ac:dyDescent="0.2">
      <c r="A463" s="603"/>
      <c r="B463" s="606"/>
      <c r="C463" s="65" t="s">
        <v>1068</v>
      </c>
      <c r="D463" s="108">
        <v>5201</v>
      </c>
      <c r="E463" s="195">
        <v>4804.1637000000001</v>
      </c>
    </row>
    <row r="464" spans="1:5" x14ac:dyDescent="0.2">
      <c r="A464" s="603"/>
      <c r="B464" s="606"/>
      <c r="C464" s="65" t="s">
        <v>1069</v>
      </c>
      <c r="D464" s="108">
        <v>2024</v>
      </c>
      <c r="E464" s="195">
        <v>1669.8</v>
      </c>
    </row>
    <row r="465" spans="1:5" x14ac:dyDescent="0.2">
      <c r="A465" s="603"/>
      <c r="B465" s="606"/>
      <c r="C465" s="65" t="s">
        <v>1070</v>
      </c>
      <c r="D465" s="108">
        <v>4569</v>
      </c>
      <c r="E465" s="195">
        <v>4683.2250000000004</v>
      </c>
    </row>
    <row r="466" spans="1:5" x14ac:dyDescent="0.2">
      <c r="A466" s="604"/>
      <c r="B466" s="607"/>
      <c r="C466" s="65" t="s">
        <v>1071</v>
      </c>
      <c r="D466" s="108">
        <v>23568</v>
      </c>
      <c r="E466" s="196">
        <v>1.0244</v>
      </c>
    </row>
    <row r="467" spans="1:5" x14ac:dyDescent="0.2">
      <c r="A467" s="602" t="s">
        <v>356</v>
      </c>
      <c r="B467" s="605" t="s">
        <v>982</v>
      </c>
      <c r="C467" s="65" t="s">
        <v>1061</v>
      </c>
      <c r="D467" s="110">
        <v>157</v>
      </c>
      <c r="E467" s="195">
        <v>390.1764</v>
      </c>
    </row>
    <row r="468" spans="1:5" x14ac:dyDescent="0.2">
      <c r="A468" s="603"/>
      <c r="B468" s="606"/>
      <c r="C468" s="65" t="s">
        <v>1062</v>
      </c>
      <c r="D468" s="110">
        <v>145</v>
      </c>
      <c r="E468" s="195">
        <v>336.76249999999999</v>
      </c>
    </row>
    <row r="469" spans="1:5" x14ac:dyDescent="0.2">
      <c r="A469" s="603"/>
      <c r="B469" s="606"/>
      <c r="C469" s="65" t="s">
        <v>1063</v>
      </c>
      <c r="D469" s="108">
        <v>989</v>
      </c>
      <c r="E469" s="195">
        <v>2283.0075999999999</v>
      </c>
    </row>
    <row r="470" spans="1:5" x14ac:dyDescent="0.2">
      <c r="A470" s="603"/>
      <c r="B470" s="606"/>
      <c r="C470" s="65" t="s">
        <v>1064</v>
      </c>
      <c r="D470" s="110">
        <v>896</v>
      </c>
      <c r="E470" s="195">
        <v>2016.7167999999999</v>
      </c>
    </row>
    <row r="471" spans="1:5" x14ac:dyDescent="0.2">
      <c r="A471" s="603"/>
      <c r="B471" s="606"/>
      <c r="C471" s="65" t="s">
        <v>1065</v>
      </c>
      <c r="D471" s="108">
        <v>3271</v>
      </c>
      <c r="E471" s="195">
        <v>5202.8526000000002</v>
      </c>
    </row>
    <row r="472" spans="1:5" x14ac:dyDescent="0.2">
      <c r="A472" s="603"/>
      <c r="B472" s="606"/>
      <c r="C472" s="65" t="s">
        <v>1066</v>
      </c>
      <c r="D472" s="108">
        <v>3137</v>
      </c>
      <c r="E472" s="195">
        <v>5184.8335999999999</v>
      </c>
    </row>
    <row r="473" spans="1:5" x14ac:dyDescent="0.2">
      <c r="A473" s="603"/>
      <c r="B473" s="606"/>
      <c r="C473" s="65" t="s">
        <v>1067</v>
      </c>
      <c r="D473" s="108">
        <v>10287</v>
      </c>
      <c r="E473" s="195">
        <v>4735.1061</v>
      </c>
    </row>
    <row r="474" spans="1:5" x14ac:dyDescent="0.2">
      <c r="A474" s="603"/>
      <c r="B474" s="606"/>
      <c r="C474" s="65" t="s">
        <v>1068</v>
      </c>
      <c r="D474" s="108">
        <v>8390</v>
      </c>
      <c r="E474" s="195">
        <v>7749.8429999999998</v>
      </c>
    </row>
    <row r="475" spans="1:5" x14ac:dyDescent="0.2">
      <c r="A475" s="603"/>
      <c r="B475" s="606"/>
      <c r="C475" s="65" t="s">
        <v>1069</v>
      </c>
      <c r="D475" s="108">
        <v>3407</v>
      </c>
      <c r="E475" s="195">
        <v>2810.7750000000001</v>
      </c>
    </row>
    <row r="476" spans="1:5" x14ac:dyDescent="0.2">
      <c r="A476" s="603"/>
      <c r="B476" s="606"/>
      <c r="C476" s="65" t="s">
        <v>1070</v>
      </c>
      <c r="D476" s="108">
        <v>7131</v>
      </c>
      <c r="E476" s="195">
        <v>7309.2749999999996</v>
      </c>
    </row>
    <row r="477" spans="1:5" x14ac:dyDescent="0.2">
      <c r="A477" s="604"/>
      <c r="B477" s="607"/>
      <c r="C477" s="65" t="s">
        <v>1071</v>
      </c>
      <c r="D477" s="108">
        <v>37810</v>
      </c>
      <c r="E477" s="196">
        <v>1.0055000000000001</v>
      </c>
    </row>
    <row r="478" spans="1:5" x14ac:dyDescent="0.2">
      <c r="A478" s="602" t="s">
        <v>357</v>
      </c>
      <c r="B478" s="605" t="s">
        <v>983</v>
      </c>
      <c r="C478" s="65" t="s">
        <v>1061</v>
      </c>
      <c r="D478" s="110">
        <v>33</v>
      </c>
      <c r="E478" s="195">
        <v>82.011600000000001</v>
      </c>
    </row>
    <row r="479" spans="1:5" x14ac:dyDescent="0.2">
      <c r="A479" s="603"/>
      <c r="B479" s="606"/>
      <c r="C479" s="65" t="s">
        <v>1062</v>
      </c>
      <c r="D479" s="110">
        <v>38</v>
      </c>
      <c r="E479" s="195">
        <v>88.254999999999995</v>
      </c>
    </row>
    <row r="480" spans="1:5" x14ac:dyDescent="0.2">
      <c r="A480" s="603"/>
      <c r="B480" s="606"/>
      <c r="C480" s="65" t="s">
        <v>1063</v>
      </c>
      <c r="D480" s="110">
        <v>260</v>
      </c>
      <c r="E480" s="195">
        <v>600.18399999999997</v>
      </c>
    </row>
    <row r="481" spans="1:5" x14ac:dyDescent="0.2">
      <c r="A481" s="603"/>
      <c r="B481" s="606"/>
      <c r="C481" s="65" t="s">
        <v>1064</v>
      </c>
      <c r="D481" s="110">
        <v>228</v>
      </c>
      <c r="E481" s="195">
        <v>513.18240000000003</v>
      </c>
    </row>
    <row r="482" spans="1:5" x14ac:dyDescent="0.2">
      <c r="A482" s="603"/>
      <c r="B482" s="606"/>
      <c r="C482" s="65" t="s">
        <v>1065</v>
      </c>
      <c r="D482" s="110">
        <v>938</v>
      </c>
      <c r="E482" s="195">
        <v>1491.9828</v>
      </c>
    </row>
    <row r="483" spans="1:5" x14ac:dyDescent="0.2">
      <c r="A483" s="603"/>
      <c r="B483" s="606"/>
      <c r="C483" s="65" t="s">
        <v>1066</v>
      </c>
      <c r="D483" s="110">
        <v>865</v>
      </c>
      <c r="E483" s="195">
        <v>1429.672</v>
      </c>
    </row>
    <row r="484" spans="1:5" x14ac:dyDescent="0.2">
      <c r="A484" s="603"/>
      <c r="B484" s="606"/>
      <c r="C484" s="65" t="s">
        <v>1067</v>
      </c>
      <c r="D484" s="108">
        <v>3160</v>
      </c>
      <c r="E484" s="195">
        <v>1454.548</v>
      </c>
    </row>
    <row r="485" spans="1:5" x14ac:dyDescent="0.2">
      <c r="A485" s="603"/>
      <c r="B485" s="606"/>
      <c r="C485" s="65" t="s">
        <v>1068</v>
      </c>
      <c r="D485" s="108">
        <v>2573</v>
      </c>
      <c r="E485" s="195">
        <v>2376.6801</v>
      </c>
    </row>
    <row r="486" spans="1:5" x14ac:dyDescent="0.2">
      <c r="A486" s="603"/>
      <c r="B486" s="606"/>
      <c r="C486" s="65" t="s">
        <v>1069</v>
      </c>
      <c r="D486" s="110">
        <v>884</v>
      </c>
      <c r="E486" s="195">
        <v>729.3</v>
      </c>
    </row>
    <row r="487" spans="1:5" x14ac:dyDescent="0.2">
      <c r="A487" s="603"/>
      <c r="B487" s="606"/>
      <c r="C487" s="65" t="s">
        <v>1070</v>
      </c>
      <c r="D487" s="108">
        <v>2107</v>
      </c>
      <c r="E487" s="195">
        <v>2159.6750000000002</v>
      </c>
    </row>
    <row r="488" spans="1:5" x14ac:dyDescent="0.2">
      <c r="A488" s="604"/>
      <c r="B488" s="607"/>
      <c r="C488" s="65" t="s">
        <v>1071</v>
      </c>
      <c r="D488" s="108">
        <v>11086</v>
      </c>
      <c r="E488" s="196">
        <v>0.98550000000000004</v>
      </c>
    </row>
    <row r="489" spans="1:5" x14ac:dyDescent="0.2">
      <c r="A489" s="602" t="s">
        <v>358</v>
      </c>
      <c r="B489" s="605" t="s">
        <v>984</v>
      </c>
      <c r="C489" s="65" t="s">
        <v>1061</v>
      </c>
      <c r="D489" s="110">
        <v>33</v>
      </c>
      <c r="E489" s="195">
        <v>82.011600000000001</v>
      </c>
    </row>
    <row r="490" spans="1:5" x14ac:dyDescent="0.2">
      <c r="A490" s="603"/>
      <c r="B490" s="606"/>
      <c r="C490" s="65" t="s">
        <v>1062</v>
      </c>
      <c r="D490" s="110">
        <v>33</v>
      </c>
      <c r="E490" s="195">
        <v>76.642499999999998</v>
      </c>
    </row>
    <row r="491" spans="1:5" x14ac:dyDescent="0.2">
      <c r="A491" s="603"/>
      <c r="B491" s="606"/>
      <c r="C491" s="65" t="s">
        <v>1063</v>
      </c>
      <c r="D491" s="110">
        <v>200</v>
      </c>
      <c r="E491" s="195">
        <v>461.68</v>
      </c>
    </row>
    <row r="492" spans="1:5" x14ac:dyDescent="0.2">
      <c r="A492" s="603"/>
      <c r="B492" s="606"/>
      <c r="C492" s="65" t="s">
        <v>1064</v>
      </c>
      <c r="D492" s="110">
        <v>168</v>
      </c>
      <c r="E492" s="195">
        <v>378.13440000000003</v>
      </c>
    </row>
    <row r="493" spans="1:5" x14ac:dyDescent="0.2">
      <c r="A493" s="603"/>
      <c r="B493" s="606"/>
      <c r="C493" s="65" t="s">
        <v>1065</v>
      </c>
      <c r="D493" s="110">
        <v>807</v>
      </c>
      <c r="E493" s="195">
        <v>1283.6142</v>
      </c>
    </row>
    <row r="494" spans="1:5" x14ac:dyDescent="0.2">
      <c r="A494" s="603"/>
      <c r="B494" s="606"/>
      <c r="C494" s="65" t="s">
        <v>1066</v>
      </c>
      <c r="D494" s="110">
        <v>807</v>
      </c>
      <c r="E494" s="195">
        <v>1333.8096</v>
      </c>
    </row>
    <row r="495" spans="1:5" x14ac:dyDescent="0.2">
      <c r="A495" s="603"/>
      <c r="B495" s="606"/>
      <c r="C495" s="65" t="s">
        <v>1067</v>
      </c>
      <c r="D495" s="108">
        <v>3907</v>
      </c>
      <c r="E495" s="195">
        <v>1798.3921</v>
      </c>
    </row>
    <row r="496" spans="1:5" x14ac:dyDescent="0.2">
      <c r="A496" s="603"/>
      <c r="B496" s="606"/>
      <c r="C496" s="65" t="s">
        <v>1068</v>
      </c>
      <c r="D496" s="108">
        <v>2797</v>
      </c>
      <c r="E496" s="195">
        <v>2583.5889000000002</v>
      </c>
    </row>
    <row r="497" spans="1:5" x14ac:dyDescent="0.2">
      <c r="A497" s="603"/>
      <c r="B497" s="606"/>
      <c r="C497" s="65" t="s">
        <v>1069</v>
      </c>
      <c r="D497" s="108">
        <v>1196</v>
      </c>
      <c r="E497" s="195">
        <v>986.7</v>
      </c>
    </row>
    <row r="498" spans="1:5" x14ac:dyDescent="0.2">
      <c r="A498" s="603"/>
      <c r="B498" s="606"/>
      <c r="C498" s="65" t="s">
        <v>1070</v>
      </c>
      <c r="D498" s="108">
        <v>2548</v>
      </c>
      <c r="E498" s="195">
        <v>2611.6999999999998</v>
      </c>
    </row>
    <row r="499" spans="1:5" x14ac:dyDescent="0.2">
      <c r="A499" s="604"/>
      <c r="B499" s="607"/>
      <c r="C499" s="65" t="s">
        <v>1071</v>
      </c>
      <c r="D499" s="108">
        <v>12496</v>
      </c>
      <c r="E499" s="196">
        <v>0.92800000000000005</v>
      </c>
    </row>
    <row r="500" spans="1:5" x14ac:dyDescent="0.2">
      <c r="A500" s="602" t="s">
        <v>359</v>
      </c>
      <c r="B500" s="605" t="s">
        <v>985</v>
      </c>
      <c r="C500" s="65" t="s">
        <v>1061</v>
      </c>
      <c r="D500" s="110">
        <v>258</v>
      </c>
      <c r="E500" s="195">
        <v>641.1816</v>
      </c>
    </row>
    <row r="501" spans="1:5" x14ac:dyDescent="0.2">
      <c r="A501" s="603"/>
      <c r="B501" s="606"/>
      <c r="C501" s="65" t="s">
        <v>1062</v>
      </c>
      <c r="D501" s="110">
        <v>224</v>
      </c>
      <c r="E501" s="195">
        <v>520.24</v>
      </c>
    </row>
    <row r="502" spans="1:5" x14ac:dyDescent="0.2">
      <c r="A502" s="603"/>
      <c r="B502" s="606"/>
      <c r="C502" s="65" t="s">
        <v>1063</v>
      </c>
      <c r="D502" s="108">
        <v>1420</v>
      </c>
      <c r="E502" s="195">
        <v>3277.9279999999999</v>
      </c>
    </row>
    <row r="503" spans="1:5" x14ac:dyDescent="0.2">
      <c r="A503" s="603"/>
      <c r="B503" s="606"/>
      <c r="C503" s="65" t="s">
        <v>1064</v>
      </c>
      <c r="D503" s="108">
        <v>1386</v>
      </c>
      <c r="E503" s="195">
        <v>3119.6088</v>
      </c>
    </row>
    <row r="504" spans="1:5" x14ac:dyDescent="0.2">
      <c r="A504" s="603"/>
      <c r="B504" s="606"/>
      <c r="C504" s="65" t="s">
        <v>1065</v>
      </c>
      <c r="D504" s="108">
        <v>4371</v>
      </c>
      <c r="E504" s="195">
        <v>6952.5126</v>
      </c>
    </row>
    <row r="505" spans="1:5" x14ac:dyDescent="0.2">
      <c r="A505" s="603"/>
      <c r="B505" s="606"/>
      <c r="C505" s="65" t="s">
        <v>1066</v>
      </c>
      <c r="D505" s="108">
        <v>4087</v>
      </c>
      <c r="E505" s="195">
        <v>6754.9935999999998</v>
      </c>
    </row>
    <row r="506" spans="1:5" x14ac:dyDescent="0.2">
      <c r="A506" s="603"/>
      <c r="B506" s="606"/>
      <c r="C506" s="65" t="s">
        <v>1067</v>
      </c>
      <c r="D506" s="108">
        <v>11948</v>
      </c>
      <c r="E506" s="195">
        <v>5499.6643999999997</v>
      </c>
    </row>
    <row r="507" spans="1:5" x14ac:dyDescent="0.2">
      <c r="A507" s="603"/>
      <c r="B507" s="606"/>
      <c r="C507" s="65" t="s">
        <v>1068</v>
      </c>
      <c r="D507" s="108">
        <v>10800</v>
      </c>
      <c r="E507" s="195">
        <v>9975.9599999999991</v>
      </c>
    </row>
    <row r="508" spans="1:5" x14ac:dyDescent="0.2">
      <c r="A508" s="603"/>
      <c r="B508" s="606"/>
      <c r="C508" s="65" t="s">
        <v>1069</v>
      </c>
      <c r="D508" s="108">
        <v>3706</v>
      </c>
      <c r="E508" s="195">
        <v>3057.45</v>
      </c>
    </row>
    <row r="509" spans="1:5" x14ac:dyDescent="0.2">
      <c r="A509" s="603"/>
      <c r="B509" s="606"/>
      <c r="C509" s="65" t="s">
        <v>1070</v>
      </c>
      <c r="D509" s="108">
        <v>7718</v>
      </c>
      <c r="E509" s="195">
        <v>7910.95</v>
      </c>
    </row>
    <row r="510" spans="1:5" x14ac:dyDescent="0.2">
      <c r="A510" s="604"/>
      <c r="B510" s="607"/>
      <c r="C510" s="65" t="s">
        <v>1071</v>
      </c>
      <c r="D510" s="108">
        <v>45918</v>
      </c>
      <c r="E510" s="196">
        <v>1.0389999999999999</v>
      </c>
    </row>
    <row r="511" spans="1:5" x14ac:dyDescent="0.2">
      <c r="A511" s="602" t="s">
        <v>360</v>
      </c>
      <c r="B511" s="605" t="s">
        <v>986</v>
      </c>
      <c r="C511" s="65" t="s">
        <v>1061</v>
      </c>
      <c r="D511" s="110">
        <v>160</v>
      </c>
      <c r="E511" s="195">
        <v>397.63200000000001</v>
      </c>
    </row>
    <row r="512" spans="1:5" x14ac:dyDescent="0.2">
      <c r="A512" s="603"/>
      <c r="B512" s="606"/>
      <c r="C512" s="65" t="s">
        <v>1062</v>
      </c>
      <c r="D512" s="110">
        <v>123</v>
      </c>
      <c r="E512" s="195">
        <v>285.66750000000002</v>
      </c>
    </row>
    <row r="513" spans="1:5" x14ac:dyDescent="0.2">
      <c r="A513" s="603"/>
      <c r="B513" s="606"/>
      <c r="C513" s="65" t="s">
        <v>1063</v>
      </c>
      <c r="D513" s="108">
        <v>1114</v>
      </c>
      <c r="E513" s="195">
        <v>2571.5576000000001</v>
      </c>
    </row>
    <row r="514" spans="1:5" x14ac:dyDescent="0.2">
      <c r="A514" s="603"/>
      <c r="B514" s="606"/>
      <c r="C514" s="65" t="s">
        <v>1064</v>
      </c>
      <c r="D514" s="108">
        <v>1022</v>
      </c>
      <c r="E514" s="195">
        <v>2300.3175999999999</v>
      </c>
    </row>
    <row r="515" spans="1:5" x14ac:dyDescent="0.2">
      <c r="A515" s="603"/>
      <c r="B515" s="606"/>
      <c r="C515" s="65" t="s">
        <v>1065</v>
      </c>
      <c r="D515" s="108">
        <v>3616</v>
      </c>
      <c r="E515" s="195">
        <v>5751.6095999999998</v>
      </c>
    </row>
    <row r="516" spans="1:5" x14ac:dyDescent="0.2">
      <c r="A516" s="603"/>
      <c r="B516" s="606"/>
      <c r="C516" s="65" t="s">
        <v>1066</v>
      </c>
      <c r="D516" s="108">
        <v>3404</v>
      </c>
      <c r="E516" s="195">
        <v>5626.1311999999998</v>
      </c>
    </row>
    <row r="517" spans="1:5" x14ac:dyDescent="0.2">
      <c r="A517" s="603"/>
      <c r="B517" s="606"/>
      <c r="C517" s="65" t="s">
        <v>1067</v>
      </c>
      <c r="D517" s="108">
        <v>11688</v>
      </c>
      <c r="E517" s="195">
        <v>5379.9863999999998</v>
      </c>
    </row>
    <row r="518" spans="1:5" x14ac:dyDescent="0.2">
      <c r="A518" s="603"/>
      <c r="B518" s="606"/>
      <c r="C518" s="65" t="s">
        <v>1068</v>
      </c>
      <c r="D518" s="108">
        <v>10176</v>
      </c>
      <c r="E518" s="195">
        <v>9399.5712000000003</v>
      </c>
    </row>
    <row r="519" spans="1:5" x14ac:dyDescent="0.2">
      <c r="A519" s="603"/>
      <c r="B519" s="606"/>
      <c r="C519" s="65" t="s">
        <v>1069</v>
      </c>
      <c r="D519" s="108">
        <v>3335</v>
      </c>
      <c r="E519" s="195">
        <v>2751.375</v>
      </c>
    </row>
    <row r="520" spans="1:5" x14ac:dyDescent="0.2">
      <c r="A520" s="603"/>
      <c r="B520" s="606"/>
      <c r="C520" s="65" t="s">
        <v>1070</v>
      </c>
      <c r="D520" s="108">
        <v>7592</v>
      </c>
      <c r="E520" s="195">
        <v>7781.8</v>
      </c>
    </row>
    <row r="521" spans="1:5" x14ac:dyDescent="0.2">
      <c r="A521" s="604"/>
      <c r="B521" s="607"/>
      <c r="C521" s="65" t="s">
        <v>1071</v>
      </c>
      <c r="D521" s="108">
        <v>42230</v>
      </c>
      <c r="E521" s="196">
        <v>1.0004</v>
      </c>
    </row>
    <row r="522" spans="1:5" x14ac:dyDescent="0.2">
      <c r="A522" s="602" t="s">
        <v>361</v>
      </c>
      <c r="B522" s="605" t="s">
        <v>987</v>
      </c>
      <c r="C522" s="65" t="s">
        <v>1061</v>
      </c>
      <c r="D522" s="110">
        <v>108</v>
      </c>
      <c r="E522" s="195">
        <v>268.40159999999997</v>
      </c>
    </row>
    <row r="523" spans="1:5" x14ac:dyDescent="0.2">
      <c r="A523" s="603"/>
      <c r="B523" s="606"/>
      <c r="C523" s="65" t="s">
        <v>1062</v>
      </c>
      <c r="D523" s="110">
        <v>94</v>
      </c>
      <c r="E523" s="195">
        <v>218.315</v>
      </c>
    </row>
    <row r="524" spans="1:5" x14ac:dyDescent="0.2">
      <c r="A524" s="603"/>
      <c r="B524" s="606"/>
      <c r="C524" s="65" t="s">
        <v>1063</v>
      </c>
      <c r="D524" s="110">
        <v>603</v>
      </c>
      <c r="E524" s="195">
        <v>1391.9652000000001</v>
      </c>
    </row>
    <row r="525" spans="1:5" x14ac:dyDescent="0.2">
      <c r="A525" s="603"/>
      <c r="B525" s="606"/>
      <c r="C525" s="65" t="s">
        <v>1064</v>
      </c>
      <c r="D525" s="110">
        <v>558</v>
      </c>
      <c r="E525" s="195">
        <v>1255.9464</v>
      </c>
    </row>
    <row r="526" spans="1:5" x14ac:dyDescent="0.2">
      <c r="A526" s="603"/>
      <c r="B526" s="606"/>
      <c r="C526" s="65" t="s">
        <v>1065</v>
      </c>
      <c r="D526" s="108">
        <v>2016</v>
      </c>
      <c r="E526" s="195">
        <v>3206.6496000000002</v>
      </c>
    </row>
    <row r="527" spans="1:5" x14ac:dyDescent="0.2">
      <c r="A527" s="603"/>
      <c r="B527" s="606"/>
      <c r="C527" s="65" t="s">
        <v>1066</v>
      </c>
      <c r="D527" s="108">
        <v>1781</v>
      </c>
      <c r="E527" s="195">
        <v>2943.6368000000002</v>
      </c>
    </row>
    <row r="528" spans="1:5" x14ac:dyDescent="0.2">
      <c r="A528" s="603"/>
      <c r="B528" s="606"/>
      <c r="C528" s="65" t="s">
        <v>1067</v>
      </c>
      <c r="D528" s="108">
        <v>6464</v>
      </c>
      <c r="E528" s="195">
        <v>2975.3791999999999</v>
      </c>
    </row>
    <row r="529" spans="1:5" x14ac:dyDescent="0.2">
      <c r="A529" s="603"/>
      <c r="B529" s="606"/>
      <c r="C529" s="65" t="s">
        <v>1068</v>
      </c>
      <c r="D529" s="108">
        <v>4906</v>
      </c>
      <c r="E529" s="195">
        <v>4531.6722</v>
      </c>
    </row>
    <row r="530" spans="1:5" x14ac:dyDescent="0.2">
      <c r="A530" s="603"/>
      <c r="B530" s="606"/>
      <c r="C530" s="65" t="s">
        <v>1069</v>
      </c>
      <c r="D530" s="108">
        <v>1983</v>
      </c>
      <c r="E530" s="195">
        <v>1635.9749999999999</v>
      </c>
    </row>
    <row r="531" spans="1:5" x14ac:dyDescent="0.2">
      <c r="A531" s="603"/>
      <c r="B531" s="606"/>
      <c r="C531" s="65" t="s">
        <v>1070</v>
      </c>
      <c r="D531" s="108">
        <v>4054</v>
      </c>
      <c r="E531" s="195">
        <v>4155.3500000000004</v>
      </c>
    </row>
    <row r="532" spans="1:5" x14ac:dyDescent="0.2">
      <c r="A532" s="604"/>
      <c r="B532" s="607"/>
      <c r="C532" s="65" t="s">
        <v>1071</v>
      </c>
      <c r="D532" s="108">
        <v>22567</v>
      </c>
      <c r="E532" s="196">
        <v>1.0006999999999999</v>
      </c>
    </row>
    <row r="533" spans="1:5" x14ac:dyDescent="0.2">
      <c r="A533" s="602" t="s">
        <v>557</v>
      </c>
      <c r="B533" s="605" t="s">
        <v>988</v>
      </c>
      <c r="C533" s="65" t="s">
        <v>1061</v>
      </c>
      <c r="D533" s="110">
        <v>169</v>
      </c>
      <c r="E533" s="195">
        <v>419.99880000000002</v>
      </c>
    </row>
    <row r="534" spans="1:5" x14ac:dyDescent="0.2">
      <c r="A534" s="603"/>
      <c r="B534" s="606"/>
      <c r="C534" s="65" t="s">
        <v>1062</v>
      </c>
      <c r="D534" s="110">
        <v>138</v>
      </c>
      <c r="E534" s="195">
        <v>320.505</v>
      </c>
    </row>
    <row r="535" spans="1:5" x14ac:dyDescent="0.2">
      <c r="A535" s="603"/>
      <c r="B535" s="606"/>
      <c r="C535" s="65" t="s">
        <v>1063</v>
      </c>
      <c r="D535" s="110">
        <v>870</v>
      </c>
      <c r="E535" s="195">
        <v>2008.308</v>
      </c>
    </row>
    <row r="536" spans="1:5" x14ac:dyDescent="0.2">
      <c r="A536" s="603"/>
      <c r="B536" s="606"/>
      <c r="C536" s="65" t="s">
        <v>1064</v>
      </c>
      <c r="D536" s="110">
        <v>825</v>
      </c>
      <c r="E536" s="195">
        <v>1856.91</v>
      </c>
    </row>
    <row r="537" spans="1:5" x14ac:dyDescent="0.2">
      <c r="A537" s="603"/>
      <c r="B537" s="606"/>
      <c r="C537" s="65" t="s">
        <v>1065</v>
      </c>
      <c r="D537" s="108">
        <v>2403</v>
      </c>
      <c r="E537" s="195">
        <v>3822.2118</v>
      </c>
    </row>
    <row r="538" spans="1:5" x14ac:dyDescent="0.2">
      <c r="A538" s="603"/>
      <c r="B538" s="606"/>
      <c r="C538" s="65" t="s">
        <v>1066</v>
      </c>
      <c r="D538" s="108">
        <v>2336</v>
      </c>
      <c r="E538" s="195">
        <v>3860.9407999999999</v>
      </c>
    </row>
    <row r="539" spans="1:5" x14ac:dyDescent="0.2">
      <c r="A539" s="603"/>
      <c r="B539" s="606"/>
      <c r="C539" s="65" t="s">
        <v>1067</v>
      </c>
      <c r="D539" s="108">
        <v>6524</v>
      </c>
      <c r="E539" s="195">
        <v>3002.9971999999998</v>
      </c>
    </row>
    <row r="540" spans="1:5" x14ac:dyDescent="0.2">
      <c r="A540" s="603"/>
      <c r="B540" s="606"/>
      <c r="C540" s="65" t="s">
        <v>1068</v>
      </c>
      <c r="D540" s="108">
        <v>6460</v>
      </c>
      <c r="E540" s="195">
        <v>5967.1019999999999</v>
      </c>
    </row>
    <row r="541" spans="1:5" x14ac:dyDescent="0.2">
      <c r="A541" s="603"/>
      <c r="B541" s="606"/>
      <c r="C541" s="65" t="s">
        <v>1069</v>
      </c>
      <c r="D541" s="108">
        <v>2045</v>
      </c>
      <c r="E541" s="195">
        <v>1687.125</v>
      </c>
    </row>
    <row r="542" spans="1:5" x14ac:dyDescent="0.2">
      <c r="A542" s="603"/>
      <c r="B542" s="606"/>
      <c r="C542" s="65" t="s">
        <v>1070</v>
      </c>
      <c r="D542" s="108">
        <v>4665</v>
      </c>
      <c r="E542" s="195">
        <v>4781.625</v>
      </c>
    </row>
    <row r="543" spans="1:5" x14ac:dyDescent="0.2">
      <c r="A543" s="604"/>
      <c r="B543" s="607"/>
      <c r="C543" s="65" t="s">
        <v>1071</v>
      </c>
      <c r="D543" s="108">
        <v>26435</v>
      </c>
      <c r="E543" s="196">
        <v>1.0488999999999999</v>
      </c>
    </row>
    <row r="544" spans="1:5" x14ac:dyDescent="0.2">
      <c r="A544" s="602" t="s">
        <v>558</v>
      </c>
      <c r="B544" s="605" t="s">
        <v>989</v>
      </c>
      <c r="C544" s="65" t="s">
        <v>1061</v>
      </c>
      <c r="D544" s="110">
        <v>75</v>
      </c>
      <c r="E544" s="195">
        <v>186.39</v>
      </c>
    </row>
    <row r="545" spans="1:5" x14ac:dyDescent="0.2">
      <c r="A545" s="603"/>
      <c r="B545" s="606"/>
      <c r="C545" s="65" t="s">
        <v>1062</v>
      </c>
      <c r="D545" s="110">
        <v>50</v>
      </c>
      <c r="E545" s="195">
        <v>116.125</v>
      </c>
    </row>
    <row r="546" spans="1:5" x14ac:dyDescent="0.2">
      <c r="A546" s="603"/>
      <c r="B546" s="606"/>
      <c r="C546" s="65" t="s">
        <v>1063</v>
      </c>
      <c r="D546" s="110">
        <v>403</v>
      </c>
      <c r="E546" s="195">
        <v>930.28520000000003</v>
      </c>
    </row>
    <row r="547" spans="1:5" x14ac:dyDescent="0.2">
      <c r="A547" s="603"/>
      <c r="B547" s="606"/>
      <c r="C547" s="65" t="s">
        <v>1064</v>
      </c>
      <c r="D547" s="110">
        <v>360</v>
      </c>
      <c r="E547" s="195">
        <v>810.28800000000001</v>
      </c>
    </row>
    <row r="548" spans="1:5" x14ac:dyDescent="0.2">
      <c r="A548" s="603"/>
      <c r="B548" s="606"/>
      <c r="C548" s="65" t="s">
        <v>1065</v>
      </c>
      <c r="D548" s="108">
        <v>1481</v>
      </c>
      <c r="E548" s="195">
        <v>2355.6786000000002</v>
      </c>
    </row>
    <row r="549" spans="1:5" x14ac:dyDescent="0.2">
      <c r="A549" s="603"/>
      <c r="B549" s="606"/>
      <c r="C549" s="65" t="s">
        <v>1066</v>
      </c>
      <c r="D549" s="108">
        <v>1386</v>
      </c>
      <c r="E549" s="195">
        <v>2290.7808</v>
      </c>
    </row>
    <row r="550" spans="1:5" x14ac:dyDescent="0.2">
      <c r="A550" s="603"/>
      <c r="B550" s="606"/>
      <c r="C550" s="65" t="s">
        <v>1067</v>
      </c>
      <c r="D550" s="108">
        <v>5475</v>
      </c>
      <c r="E550" s="195">
        <v>2520.1424999999999</v>
      </c>
    </row>
    <row r="551" spans="1:5" x14ac:dyDescent="0.2">
      <c r="A551" s="603"/>
      <c r="B551" s="606"/>
      <c r="C551" s="65" t="s">
        <v>1068</v>
      </c>
      <c r="D551" s="108">
        <v>4120</v>
      </c>
      <c r="E551" s="195">
        <v>3805.6439999999998</v>
      </c>
    </row>
    <row r="552" spans="1:5" x14ac:dyDescent="0.2">
      <c r="A552" s="603"/>
      <c r="B552" s="606"/>
      <c r="C552" s="65" t="s">
        <v>1069</v>
      </c>
      <c r="D552" s="108">
        <v>1790</v>
      </c>
      <c r="E552" s="195">
        <v>1476.75</v>
      </c>
    </row>
    <row r="553" spans="1:5" x14ac:dyDescent="0.2">
      <c r="A553" s="603"/>
      <c r="B553" s="606"/>
      <c r="C553" s="65" t="s">
        <v>1070</v>
      </c>
      <c r="D553" s="108">
        <v>3710</v>
      </c>
      <c r="E553" s="195">
        <v>3802.75</v>
      </c>
    </row>
    <row r="554" spans="1:5" x14ac:dyDescent="0.2">
      <c r="A554" s="604"/>
      <c r="B554" s="607"/>
      <c r="C554" s="65" t="s">
        <v>1071</v>
      </c>
      <c r="D554" s="108">
        <v>18850</v>
      </c>
      <c r="E554" s="196">
        <v>0.97050000000000003</v>
      </c>
    </row>
    <row r="555" spans="1:5" x14ac:dyDescent="0.2">
      <c r="A555" s="602" t="s">
        <v>559</v>
      </c>
      <c r="B555" s="605" t="s">
        <v>990</v>
      </c>
      <c r="C555" s="65" t="s">
        <v>1061</v>
      </c>
      <c r="D555" s="110">
        <v>69</v>
      </c>
      <c r="E555" s="195">
        <v>171.47880000000001</v>
      </c>
    </row>
    <row r="556" spans="1:5" x14ac:dyDescent="0.2">
      <c r="A556" s="603"/>
      <c r="B556" s="606"/>
      <c r="C556" s="65" t="s">
        <v>1062</v>
      </c>
      <c r="D556" s="110">
        <v>69</v>
      </c>
      <c r="E556" s="195">
        <v>160.2525</v>
      </c>
    </row>
    <row r="557" spans="1:5" x14ac:dyDescent="0.2">
      <c r="A557" s="603"/>
      <c r="B557" s="606"/>
      <c r="C557" s="65" t="s">
        <v>1063</v>
      </c>
      <c r="D557" s="110">
        <v>362</v>
      </c>
      <c r="E557" s="195">
        <v>835.64080000000001</v>
      </c>
    </row>
    <row r="558" spans="1:5" x14ac:dyDescent="0.2">
      <c r="A558" s="603"/>
      <c r="B558" s="606"/>
      <c r="C558" s="65" t="s">
        <v>1064</v>
      </c>
      <c r="D558" s="110">
        <v>332</v>
      </c>
      <c r="E558" s="195">
        <v>747.26559999999995</v>
      </c>
    </row>
    <row r="559" spans="1:5" x14ac:dyDescent="0.2">
      <c r="A559" s="603"/>
      <c r="B559" s="606"/>
      <c r="C559" s="65" t="s">
        <v>1065</v>
      </c>
      <c r="D559" s="108">
        <v>1245</v>
      </c>
      <c r="E559" s="195">
        <v>1980.297</v>
      </c>
    </row>
    <row r="560" spans="1:5" x14ac:dyDescent="0.2">
      <c r="A560" s="603"/>
      <c r="B560" s="606"/>
      <c r="C560" s="65" t="s">
        <v>1066</v>
      </c>
      <c r="D560" s="108">
        <v>1172</v>
      </c>
      <c r="E560" s="195">
        <v>1937.0816</v>
      </c>
    </row>
    <row r="561" spans="1:5" x14ac:dyDescent="0.2">
      <c r="A561" s="603"/>
      <c r="B561" s="606"/>
      <c r="C561" s="65" t="s">
        <v>1067</v>
      </c>
      <c r="D561" s="108">
        <v>4728</v>
      </c>
      <c r="E561" s="195">
        <v>2176.2984000000001</v>
      </c>
    </row>
    <row r="562" spans="1:5" x14ac:dyDescent="0.2">
      <c r="A562" s="603"/>
      <c r="B562" s="606"/>
      <c r="C562" s="65" t="s">
        <v>1068</v>
      </c>
      <c r="D562" s="108">
        <v>3664</v>
      </c>
      <c r="E562" s="195">
        <v>3384.4367999999999</v>
      </c>
    </row>
    <row r="563" spans="1:5" x14ac:dyDescent="0.2">
      <c r="A563" s="603"/>
      <c r="B563" s="606"/>
      <c r="C563" s="65" t="s">
        <v>1069</v>
      </c>
      <c r="D563" s="108">
        <v>1775</v>
      </c>
      <c r="E563" s="195">
        <v>1464.375</v>
      </c>
    </row>
    <row r="564" spans="1:5" x14ac:dyDescent="0.2">
      <c r="A564" s="603"/>
      <c r="B564" s="606"/>
      <c r="C564" s="65" t="s">
        <v>1070</v>
      </c>
      <c r="D564" s="108">
        <v>3690</v>
      </c>
      <c r="E564" s="195">
        <v>3782.25</v>
      </c>
    </row>
    <row r="565" spans="1:5" x14ac:dyDescent="0.2">
      <c r="A565" s="604"/>
      <c r="B565" s="607"/>
      <c r="C565" s="65" t="s">
        <v>1071</v>
      </c>
      <c r="D565" s="108">
        <v>17106</v>
      </c>
      <c r="E565" s="196">
        <v>0.97270000000000001</v>
      </c>
    </row>
    <row r="566" spans="1:5" x14ac:dyDescent="0.2">
      <c r="A566" s="602" t="s">
        <v>560</v>
      </c>
      <c r="B566" s="605" t="s">
        <v>1072</v>
      </c>
      <c r="C566" s="65" t="s">
        <v>1061</v>
      </c>
      <c r="D566" s="110">
        <v>209</v>
      </c>
      <c r="E566" s="195">
        <v>519.40679999999998</v>
      </c>
    </row>
    <row r="567" spans="1:5" x14ac:dyDescent="0.2">
      <c r="A567" s="603"/>
      <c r="B567" s="606"/>
      <c r="C567" s="65" t="s">
        <v>1062</v>
      </c>
      <c r="D567" s="110">
        <v>190</v>
      </c>
      <c r="E567" s="195">
        <v>441.27499999999998</v>
      </c>
    </row>
    <row r="568" spans="1:5" x14ac:dyDescent="0.2">
      <c r="A568" s="603"/>
      <c r="B568" s="606"/>
      <c r="C568" s="65" t="s">
        <v>1063</v>
      </c>
      <c r="D568" s="110">
        <v>647</v>
      </c>
      <c r="E568" s="195">
        <v>1493.5347999999999</v>
      </c>
    </row>
    <row r="569" spans="1:5" x14ac:dyDescent="0.2">
      <c r="A569" s="603"/>
      <c r="B569" s="606"/>
      <c r="C569" s="65" t="s">
        <v>1064</v>
      </c>
      <c r="D569" s="110">
        <v>602</v>
      </c>
      <c r="E569" s="195">
        <v>1354.9816000000001</v>
      </c>
    </row>
    <row r="570" spans="1:5" x14ac:dyDescent="0.2">
      <c r="A570" s="603"/>
      <c r="B570" s="606"/>
      <c r="C570" s="65" t="s">
        <v>1065</v>
      </c>
      <c r="D570" s="108">
        <v>2591</v>
      </c>
      <c r="E570" s="195">
        <v>4121.2446</v>
      </c>
    </row>
    <row r="571" spans="1:5" x14ac:dyDescent="0.2">
      <c r="A571" s="603"/>
      <c r="B571" s="606"/>
      <c r="C571" s="65" t="s">
        <v>1066</v>
      </c>
      <c r="D571" s="108">
        <v>2545</v>
      </c>
      <c r="E571" s="195">
        <v>4206.3760000000002</v>
      </c>
    </row>
    <row r="572" spans="1:5" x14ac:dyDescent="0.2">
      <c r="A572" s="603"/>
      <c r="B572" s="606"/>
      <c r="C572" s="65" t="s">
        <v>1067</v>
      </c>
      <c r="D572" s="108">
        <v>7080</v>
      </c>
      <c r="E572" s="195">
        <v>3258.924</v>
      </c>
    </row>
    <row r="573" spans="1:5" x14ac:dyDescent="0.2">
      <c r="A573" s="603"/>
      <c r="B573" s="606"/>
      <c r="C573" s="65" t="s">
        <v>1068</v>
      </c>
      <c r="D573" s="108">
        <v>7016</v>
      </c>
      <c r="E573" s="195">
        <v>6480.6791999999996</v>
      </c>
    </row>
    <row r="574" spans="1:5" x14ac:dyDescent="0.2">
      <c r="A574" s="603"/>
      <c r="B574" s="606"/>
      <c r="C574" s="65" t="s">
        <v>1069</v>
      </c>
      <c r="D574" s="108">
        <v>1753</v>
      </c>
      <c r="E574" s="195">
        <v>1446.2249999999999</v>
      </c>
    </row>
    <row r="575" spans="1:5" x14ac:dyDescent="0.2">
      <c r="A575" s="603"/>
      <c r="B575" s="606"/>
      <c r="C575" s="65" t="s">
        <v>1070</v>
      </c>
      <c r="D575" s="108">
        <v>4155</v>
      </c>
      <c r="E575" s="195">
        <v>4258.875</v>
      </c>
    </row>
    <row r="576" spans="1:5" x14ac:dyDescent="0.2">
      <c r="A576" s="604"/>
      <c r="B576" s="607"/>
      <c r="C576" s="65" t="s">
        <v>1071</v>
      </c>
      <c r="D576" s="108">
        <v>26788</v>
      </c>
      <c r="E576" s="196">
        <v>1.0296000000000001</v>
      </c>
    </row>
    <row r="577" spans="1:5" x14ac:dyDescent="0.2">
      <c r="A577" s="602" t="s">
        <v>561</v>
      </c>
      <c r="B577" s="605" t="s">
        <v>991</v>
      </c>
      <c r="C577" s="65" t="s">
        <v>1061</v>
      </c>
      <c r="D577" s="107"/>
      <c r="E577" s="195">
        <v>0</v>
      </c>
    </row>
    <row r="578" spans="1:5" x14ac:dyDescent="0.2">
      <c r="A578" s="603"/>
      <c r="B578" s="606"/>
      <c r="C578" s="65" t="s">
        <v>1062</v>
      </c>
      <c r="D578" s="107"/>
      <c r="E578" s="195">
        <v>0</v>
      </c>
    </row>
    <row r="579" spans="1:5" x14ac:dyDescent="0.2">
      <c r="A579" s="603"/>
      <c r="B579" s="606"/>
      <c r="C579" s="65" t="s">
        <v>1063</v>
      </c>
      <c r="D579" s="107"/>
      <c r="E579" s="195">
        <v>0</v>
      </c>
    </row>
    <row r="580" spans="1:5" x14ac:dyDescent="0.2">
      <c r="A580" s="603"/>
      <c r="B580" s="606"/>
      <c r="C580" s="65" t="s">
        <v>1064</v>
      </c>
      <c r="D580" s="107"/>
      <c r="E580" s="195">
        <v>0</v>
      </c>
    </row>
    <row r="581" spans="1:5" x14ac:dyDescent="0.2">
      <c r="A581" s="603"/>
      <c r="B581" s="606"/>
      <c r="C581" s="65" t="s">
        <v>1065</v>
      </c>
      <c r="D581" s="110">
        <v>315</v>
      </c>
      <c r="E581" s="195">
        <v>501.03899999999999</v>
      </c>
    </row>
    <row r="582" spans="1:5" x14ac:dyDescent="0.2">
      <c r="A582" s="603"/>
      <c r="B582" s="606"/>
      <c r="C582" s="65" t="s">
        <v>1066</v>
      </c>
      <c r="D582" s="110">
        <v>200</v>
      </c>
      <c r="E582" s="195">
        <v>330.56</v>
      </c>
    </row>
    <row r="583" spans="1:5" x14ac:dyDescent="0.2">
      <c r="A583" s="603"/>
      <c r="B583" s="606"/>
      <c r="C583" s="65" t="s">
        <v>1067</v>
      </c>
      <c r="D583" s="108">
        <v>4686</v>
      </c>
      <c r="E583" s="195">
        <v>2156.9657999999999</v>
      </c>
    </row>
    <row r="584" spans="1:5" x14ac:dyDescent="0.2">
      <c r="A584" s="603"/>
      <c r="B584" s="606"/>
      <c r="C584" s="65" t="s">
        <v>1068</v>
      </c>
      <c r="D584" s="108">
        <v>4864</v>
      </c>
      <c r="E584" s="195">
        <v>4492.8768</v>
      </c>
    </row>
    <row r="585" spans="1:5" x14ac:dyDescent="0.2">
      <c r="A585" s="603"/>
      <c r="B585" s="606"/>
      <c r="C585" s="65" t="s">
        <v>1069</v>
      </c>
      <c r="D585" s="107"/>
      <c r="E585" s="195">
        <v>0</v>
      </c>
    </row>
    <row r="586" spans="1:5" x14ac:dyDescent="0.2">
      <c r="A586" s="603"/>
      <c r="B586" s="606"/>
      <c r="C586" s="65" t="s">
        <v>1070</v>
      </c>
      <c r="D586" s="107"/>
      <c r="E586" s="195">
        <v>0</v>
      </c>
    </row>
    <row r="587" spans="1:5" x14ac:dyDescent="0.2">
      <c r="A587" s="604"/>
      <c r="B587" s="607"/>
      <c r="C587" s="65" t="s">
        <v>1071</v>
      </c>
      <c r="D587" s="108">
        <v>10065</v>
      </c>
      <c r="E587" s="196">
        <v>0.74329999999999996</v>
      </c>
    </row>
    <row r="588" spans="1:5" x14ac:dyDescent="0.2">
      <c r="A588" s="602" t="s">
        <v>562</v>
      </c>
      <c r="B588" s="605" t="s">
        <v>992</v>
      </c>
      <c r="C588" s="65" t="s">
        <v>1061</v>
      </c>
      <c r="D588" s="107"/>
      <c r="E588" s="195">
        <v>0</v>
      </c>
    </row>
    <row r="589" spans="1:5" x14ac:dyDescent="0.2">
      <c r="A589" s="603"/>
      <c r="B589" s="606"/>
      <c r="C589" s="65" t="s">
        <v>1062</v>
      </c>
      <c r="D589" s="107"/>
      <c r="E589" s="195">
        <v>0</v>
      </c>
    </row>
    <row r="590" spans="1:5" x14ac:dyDescent="0.2">
      <c r="A590" s="603"/>
      <c r="B590" s="606"/>
      <c r="C590" s="65" t="s">
        <v>1063</v>
      </c>
      <c r="D590" s="107"/>
      <c r="E590" s="195">
        <v>0</v>
      </c>
    </row>
    <row r="591" spans="1:5" x14ac:dyDescent="0.2">
      <c r="A591" s="603"/>
      <c r="B591" s="606"/>
      <c r="C591" s="65" t="s">
        <v>1064</v>
      </c>
      <c r="D591" s="107"/>
      <c r="E591" s="195">
        <v>0</v>
      </c>
    </row>
    <row r="592" spans="1:5" x14ac:dyDescent="0.2">
      <c r="A592" s="603"/>
      <c r="B592" s="606"/>
      <c r="C592" s="65" t="s">
        <v>1065</v>
      </c>
      <c r="D592" s="110">
        <v>282</v>
      </c>
      <c r="E592" s="195">
        <v>448.54919999999998</v>
      </c>
    </row>
    <row r="593" spans="1:5" x14ac:dyDescent="0.2">
      <c r="A593" s="603"/>
      <c r="B593" s="606"/>
      <c r="C593" s="65" t="s">
        <v>1066</v>
      </c>
      <c r="D593" s="110">
        <v>302</v>
      </c>
      <c r="E593" s="195">
        <v>499.1456</v>
      </c>
    </row>
    <row r="594" spans="1:5" x14ac:dyDescent="0.2">
      <c r="A594" s="603"/>
      <c r="B594" s="606"/>
      <c r="C594" s="65" t="s">
        <v>1067</v>
      </c>
      <c r="D594" s="108">
        <v>7140</v>
      </c>
      <c r="E594" s="195">
        <v>3286.5419999999999</v>
      </c>
    </row>
    <row r="595" spans="1:5" x14ac:dyDescent="0.2">
      <c r="A595" s="603"/>
      <c r="B595" s="606"/>
      <c r="C595" s="65" t="s">
        <v>1068</v>
      </c>
      <c r="D595" s="108">
        <v>4565</v>
      </c>
      <c r="E595" s="195">
        <v>4216.6904999999997</v>
      </c>
    </row>
    <row r="596" spans="1:5" x14ac:dyDescent="0.2">
      <c r="A596" s="603"/>
      <c r="B596" s="606"/>
      <c r="C596" s="65" t="s">
        <v>1069</v>
      </c>
      <c r="D596" s="108">
        <v>1833</v>
      </c>
      <c r="E596" s="195">
        <v>1512.2249999999999</v>
      </c>
    </row>
    <row r="597" spans="1:5" x14ac:dyDescent="0.2">
      <c r="A597" s="603"/>
      <c r="B597" s="606"/>
      <c r="C597" s="65" t="s">
        <v>1070</v>
      </c>
      <c r="D597" s="108">
        <v>4011</v>
      </c>
      <c r="E597" s="195">
        <v>4111.2749999999996</v>
      </c>
    </row>
    <row r="598" spans="1:5" x14ac:dyDescent="0.2">
      <c r="A598" s="604"/>
      <c r="B598" s="607"/>
      <c r="C598" s="65" t="s">
        <v>1071</v>
      </c>
      <c r="D598" s="108">
        <v>18133</v>
      </c>
      <c r="E598" s="196">
        <v>0.7762</v>
      </c>
    </row>
    <row r="599" spans="1:5" x14ac:dyDescent="0.2">
      <c r="A599" s="602" t="s">
        <v>563</v>
      </c>
      <c r="B599" s="605" t="s">
        <v>993</v>
      </c>
      <c r="C599" s="65" t="s">
        <v>1061</v>
      </c>
      <c r="D599" s="107"/>
      <c r="E599" s="195">
        <v>0</v>
      </c>
    </row>
    <row r="600" spans="1:5" x14ac:dyDescent="0.2">
      <c r="A600" s="603"/>
      <c r="B600" s="606"/>
      <c r="C600" s="65" t="s">
        <v>1062</v>
      </c>
      <c r="D600" s="107"/>
      <c r="E600" s="195">
        <v>0</v>
      </c>
    </row>
    <row r="601" spans="1:5" x14ac:dyDescent="0.2">
      <c r="A601" s="603"/>
      <c r="B601" s="606"/>
      <c r="C601" s="65" t="s">
        <v>1063</v>
      </c>
      <c r="D601" s="107"/>
      <c r="E601" s="195">
        <v>0</v>
      </c>
    </row>
    <row r="602" spans="1:5" x14ac:dyDescent="0.2">
      <c r="A602" s="603"/>
      <c r="B602" s="606"/>
      <c r="C602" s="65" t="s">
        <v>1064</v>
      </c>
      <c r="D602" s="107"/>
      <c r="E602" s="195">
        <v>0</v>
      </c>
    </row>
    <row r="603" spans="1:5" x14ac:dyDescent="0.2">
      <c r="A603" s="603"/>
      <c r="B603" s="606"/>
      <c r="C603" s="65" t="s">
        <v>1065</v>
      </c>
      <c r="D603" s="110">
        <v>1</v>
      </c>
      <c r="E603" s="195">
        <v>1.5906</v>
      </c>
    </row>
    <row r="604" spans="1:5" x14ac:dyDescent="0.2">
      <c r="A604" s="603"/>
      <c r="B604" s="606"/>
      <c r="C604" s="65" t="s">
        <v>1066</v>
      </c>
      <c r="D604" s="110"/>
      <c r="E604" s="195">
        <v>0</v>
      </c>
    </row>
    <row r="605" spans="1:5" x14ac:dyDescent="0.2">
      <c r="A605" s="603"/>
      <c r="B605" s="606"/>
      <c r="C605" s="65" t="s">
        <v>1067</v>
      </c>
      <c r="D605" s="108">
        <v>9033</v>
      </c>
      <c r="E605" s="195">
        <v>4157.8899000000001</v>
      </c>
    </row>
    <row r="606" spans="1:5" x14ac:dyDescent="0.2">
      <c r="A606" s="603"/>
      <c r="B606" s="606"/>
      <c r="C606" s="65" t="s">
        <v>1068</v>
      </c>
      <c r="D606" s="108">
        <v>7407</v>
      </c>
      <c r="E606" s="195">
        <v>6841.8459000000003</v>
      </c>
    </row>
    <row r="607" spans="1:5" x14ac:dyDescent="0.2">
      <c r="A607" s="603"/>
      <c r="B607" s="606"/>
      <c r="C607" s="65" t="s">
        <v>1069</v>
      </c>
      <c r="D607" s="108">
        <v>2425</v>
      </c>
      <c r="E607" s="195">
        <v>2000.625</v>
      </c>
    </row>
    <row r="608" spans="1:5" x14ac:dyDescent="0.2">
      <c r="A608" s="603"/>
      <c r="B608" s="606"/>
      <c r="C608" s="65" t="s">
        <v>1070</v>
      </c>
      <c r="D608" s="108">
        <v>5921</v>
      </c>
      <c r="E608" s="195">
        <v>6069.0249999999996</v>
      </c>
    </row>
    <row r="609" spans="1:5" x14ac:dyDescent="0.2">
      <c r="A609" s="604"/>
      <c r="B609" s="607"/>
      <c r="C609" s="65" t="s">
        <v>1071</v>
      </c>
      <c r="D609" s="108">
        <v>24787</v>
      </c>
      <c r="E609" s="196">
        <v>0.76939999999999997</v>
      </c>
    </row>
    <row r="610" spans="1:5" x14ac:dyDescent="0.2">
      <c r="A610" s="602" t="s">
        <v>564</v>
      </c>
      <c r="B610" s="605" t="s">
        <v>994</v>
      </c>
      <c r="C610" s="65" t="s">
        <v>1061</v>
      </c>
      <c r="D610" s="107"/>
      <c r="E610" s="195">
        <v>0</v>
      </c>
    </row>
    <row r="611" spans="1:5" x14ac:dyDescent="0.2">
      <c r="A611" s="603"/>
      <c r="B611" s="606"/>
      <c r="C611" s="65" t="s">
        <v>1062</v>
      </c>
      <c r="D611" s="107"/>
      <c r="E611" s="195">
        <v>0</v>
      </c>
    </row>
    <row r="612" spans="1:5" x14ac:dyDescent="0.2">
      <c r="A612" s="603"/>
      <c r="B612" s="606"/>
      <c r="C612" s="65" t="s">
        <v>1063</v>
      </c>
      <c r="D612" s="107"/>
      <c r="E612" s="195">
        <v>0</v>
      </c>
    </row>
    <row r="613" spans="1:5" x14ac:dyDescent="0.2">
      <c r="A613" s="603"/>
      <c r="B613" s="606"/>
      <c r="C613" s="65" t="s">
        <v>1064</v>
      </c>
      <c r="D613" s="107"/>
      <c r="E613" s="195">
        <v>0</v>
      </c>
    </row>
    <row r="614" spans="1:5" x14ac:dyDescent="0.2">
      <c r="A614" s="603"/>
      <c r="B614" s="606"/>
      <c r="C614" s="65" t="s">
        <v>1065</v>
      </c>
      <c r="D614" s="107"/>
      <c r="E614" s="195">
        <v>0</v>
      </c>
    </row>
    <row r="615" spans="1:5" x14ac:dyDescent="0.2">
      <c r="A615" s="603"/>
      <c r="B615" s="606"/>
      <c r="C615" s="65" t="s">
        <v>1066</v>
      </c>
      <c r="D615" s="107"/>
      <c r="E615" s="195">
        <v>0</v>
      </c>
    </row>
    <row r="616" spans="1:5" x14ac:dyDescent="0.2">
      <c r="A616" s="603"/>
      <c r="B616" s="606"/>
      <c r="C616" s="65" t="s">
        <v>1067</v>
      </c>
      <c r="D616" s="108">
        <v>2660</v>
      </c>
      <c r="E616" s="195">
        <v>1224.3979999999999</v>
      </c>
    </row>
    <row r="617" spans="1:5" x14ac:dyDescent="0.2">
      <c r="A617" s="603"/>
      <c r="B617" s="606"/>
      <c r="C617" s="65" t="s">
        <v>1068</v>
      </c>
      <c r="D617" s="108">
        <v>1582</v>
      </c>
      <c r="E617" s="195">
        <v>1461.2934</v>
      </c>
    </row>
    <row r="618" spans="1:5" x14ac:dyDescent="0.2">
      <c r="A618" s="603"/>
      <c r="B618" s="606"/>
      <c r="C618" s="65" t="s">
        <v>1069</v>
      </c>
      <c r="D618" s="110">
        <v>622</v>
      </c>
      <c r="E618" s="195">
        <v>513.15</v>
      </c>
    </row>
    <row r="619" spans="1:5" x14ac:dyDescent="0.2">
      <c r="A619" s="603"/>
      <c r="B619" s="606"/>
      <c r="C619" s="65" t="s">
        <v>1070</v>
      </c>
      <c r="D619" s="108">
        <v>1174</v>
      </c>
      <c r="E619" s="195">
        <v>1203.3499999999999</v>
      </c>
    </row>
    <row r="620" spans="1:5" x14ac:dyDescent="0.2">
      <c r="A620" s="604"/>
      <c r="B620" s="607"/>
      <c r="C620" s="65" t="s">
        <v>1071</v>
      </c>
      <c r="D620" s="108">
        <v>6038</v>
      </c>
      <c r="E620" s="196">
        <v>0.72909999999999997</v>
      </c>
    </row>
    <row r="621" spans="1:5" x14ac:dyDescent="0.2">
      <c r="A621" s="602" t="s">
        <v>565</v>
      </c>
      <c r="B621" s="605" t="s">
        <v>995</v>
      </c>
      <c r="C621" s="65" t="s">
        <v>1061</v>
      </c>
      <c r="D621" s="107"/>
      <c r="E621" s="195">
        <v>0</v>
      </c>
    </row>
    <row r="622" spans="1:5" x14ac:dyDescent="0.2">
      <c r="A622" s="603"/>
      <c r="B622" s="606"/>
      <c r="C622" s="65" t="s">
        <v>1062</v>
      </c>
      <c r="D622" s="107"/>
      <c r="E622" s="195">
        <v>0</v>
      </c>
    </row>
    <row r="623" spans="1:5" x14ac:dyDescent="0.2">
      <c r="A623" s="603"/>
      <c r="B623" s="606"/>
      <c r="C623" s="65" t="s">
        <v>1063</v>
      </c>
      <c r="D623" s="107"/>
      <c r="E623" s="195">
        <v>0</v>
      </c>
    </row>
    <row r="624" spans="1:5" x14ac:dyDescent="0.2">
      <c r="A624" s="603"/>
      <c r="B624" s="606"/>
      <c r="C624" s="65" t="s">
        <v>1064</v>
      </c>
      <c r="D624" s="107"/>
      <c r="E624" s="195">
        <v>0</v>
      </c>
    </row>
    <row r="625" spans="1:5" x14ac:dyDescent="0.2">
      <c r="A625" s="603"/>
      <c r="B625" s="606"/>
      <c r="C625" s="65" t="s">
        <v>1065</v>
      </c>
      <c r="D625" s="107"/>
      <c r="E625" s="195">
        <v>0</v>
      </c>
    </row>
    <row r="626" spans="1:5" x14ac:dyDescent="0.2">
      <c r="A626" s="603"/>
      <c r="B626" s="606"/>
      <c r="C626" s="65" t="s">
        <v>1066</v>
      </c>
      <c r="D626" s="107"/>
      <c r="E626" s="195">
        <v>0</v>
      </c>
    </row>
    <row r="627" spans="1:5" x14ac:dyDescent="0.2">
      <c r="A627" s="603"/>
      <c r="B627" s="606"/>
      <c r="C627" s="65" t="s">
        <v>1067</v>
      </c>
      <c r="D627" s="108">
        <v>1615</v>
      </c>
      <c r="E627" s="195">
        <v>743.3845</v>
      </c>
    </row>
    <row r="628" spans="1:5" x14ac:dyDescent="0.2">
      <c r="A628" s="603"/>
      <c r="B628" s="606"/>
      <c r="C628" s="65" t="s">
        <v>1068</v>
      </c>
      <c r="D628" s="110">
        <v>873</v>
      </c>
      <c r="E628" s="195">
        <v>806.39009999999996</v>
      </c>
    </row>
    <row r="629" spans="1:5" x14ac:dyDescent="0.2">
      <c r="A629" s="603"/>
      <c r="B629" s="606"/>
      <c r="C629" s="65" t="s">
        <v>1069</v>
      </c>
      <c r="D629" s="110">
        <v>564</v>
      </c>
      <c r="E629" s="195">
        <v>465.3</v>
      </c>
    </row>
    <row r="630" spans="1:5" x14ac:dyDescent="0.2">
      <c r="A630" s="603"/>
      <c r="B630" s="606"/>
      <c r="C630" s="65" t="s">
        <v>1070</v>
      </c>
      <c r="D630" s="110">
        <v>957</v>
      </c>
      <c r="E630" s="195">
        <v>980.92499999999995</v>
      </c>
    </row>
    <row r="631" spans="1:5" x14ac:dyDescent="0.2">
      <c r="A631" s="604"/>
      <c r="B631" s="607"/>
      <c r="C631" s="65" t="s">
        <v>1071</v>
      </c>
      <c r="D631" s="108">
        <v>4009</v>
      </c>
      <c r="E631" s="196">
        <v>0.74729999999999996</v>
      </c>
    </row>
    <row r="632" spans="1:5" x14ac:dyDescent="0.2">
      <c r="A632" s="602" t="s">
        <v>571</v>
      </c>
      <c r="B632" s="605" t="s">
        <v>996</v>
      </c>
      <c r="C632" s="65" t="s">
        <v>1061</v>
      </c>
      <c r="D632" s="107"/>
      <c r="E632" s="195">
        <v>0</v>
      </c>
    </row>
    <row r="633" spans="1:5" x14ac:dyDescent="0.2">
      <c r="A633" s="603"/>
      <c r="B633" s="606"/>
      <c r="C633" s="65" t="s">
        <v>1062</v>
      </c>
      <c r="D633" s="107"/>
      <c r="E633" s="195">
        <v>0</v>
      </c>
    </row>
    <row r="634" spans="1:5" x14ac:dyDescent="0.2">
      <c r="A634" s="603"/>
      <c r="B634" s="606"/>
      <c r="C634" s="65" t="s">
        <v>1063</v>
      </c>
      <c r="D634" s="107"/>
      <c r="E634" s="195">
        <v>0</v>
      </c>
    </row>
    <row r="635" spans="1:5" x14ac:dyDescent="0.2">
      <c r="A635" s="603"/>
      <c r="B635" s="606"/>
      <c r="C635" s="65" t="s">
        <v>1064</v>
      </c>
      <c r="D635" s="107"/>
      <c r="E635" s="195">
        <v>0</v>
      </c>
    </row>
    <row r="636" spans="1:5" x14ac:dyDescent="0.2">
      <c r="A636" s="603"/>
      <c r="B636" s="606"/>
      <c r="C636" s="65" t="s">
        <v>1065</v>
      </c>
      <c r="D636" s="110">
        <v>1</v>
      </c>
      <c r="E636" s="195">
        <v>1.5906</v>
      </c>
    </row>
    <row r="637" spans="1:5" x14ac:dyDescent="0.2">
      <c r="A637" s="603"/>
      <c r="B637" s="606"/>
      <c r="C637" s="65" t="s">
        <v>1066</v>
      </c>
      <c r="D637" s="107"/>
      <c r="E637" s="195">
        <v>0</v>
      </c>
    </row>
    <row r="638" spans="1:5" x14ac:dyDescent="0.2">
      <c r="A638" s="603"/>
      <c r="B638" s="606"/>
      <c r="C638" s="65" t="s">
        <v>1067</v>
      </c>
      <c r="D638" s="110">
        <v>162</v>
      </c>
      <c r="E638" s="195">
        <v>74.568600000000004</v>
      </c>
    </row>
    <row r="639" spans="1:5" x14ac:dyDescent="0.2">
      <c r="A639" s="603"/>
      <c r="B639" s="606"/>
      <c r="C639" s="65" t="s">
        <v>1068</v>
      </c>
      <c r="D639" s="110">
        <v>23</v>
      </c>
      <c r="E639" s="195">
        <v>21.245100000000001</v>
      </c>
    </row>
    <row r="640" spans="1:5" x14ac:dyDescent="0.2">
      <c r="A640" s="603"/>
      <c r="B640" s="606"/>
      <c r="C640" s="65" t="s">
        <v>1069</v>
      </c>
      <c r="D640" s="110">
        <v>167</v>
      </c>
      <c r="E640" s="195">
        <v>137.77500000000001</v>
      </c>
    </row>
    <row r="641" spans="1:5" x14ac:dyDescent="0.2">
      <c r="A641" s="603"/>
      <c r="B641" s="606"/>
      <c r="C641" s="65" t="s">
        <v>1070</v>
      </c>
      <c r="D641" s="110">
        <v>41</v>
      </c>
      <c r="E641" s="195">
        <v>42.024999999999999</v>
      </c>
    </row>
    <row r="642" spans="1:5" x14ac:dyDescent="0.2">
      <c r="A642" s="604"/>
      <c r="B642" s="607"/>
      <c r="C642" s="65" t="s">
        <v>1071</v>
      </c>
      <c r="D642" s="110">
        <v>394</v>
      </c>
      <c r="E642" s="196">
        <v>0.7036</v>
      </c>
    </row>
    <row r="643" spans="1:5" x14ac:dyDescent="0.2">
      <c r="A643" s="602" t="s">
        <v>572</v>
      </c>
      <c r="B643" s="605" t="s">
        <v>997</v>
      </c>
      <c r="C643" s="65" t="s">
        <v>1061</v>
      </c>
      <c r="D643" s="107"/>
      <c r="E643" s="195">
        <v>0</v>
      </c>
    </row>
    <row r="644" spans="1:5" x14ac:dyDescent="0.2">
      <c r="A644" s="603"/>
      <c r="B644" s="606"/>
      <c r="C644" s="65" t="s">
        <v>1062</v>
      </c>
      <c r="D644" s="107"/>
      <c r="E644" s="195">
        <v>0</v>
      </c>
    </row>
    <row r="645" spans="1:5" x14ac:dyDescent="0.2">
      <c r="A645" s="603"/>
      <c r="B645" s="606"/>
      <c r="C645" s="65" t="s">
        <v>1063</v>
      </c>
      <c r="D645" s="107"/>
      <c r="E645" s="195">
        <v>0</v>
      </c>
    </row>
    <row r="646" spans="1:5" x14ac:dyDescent="0.2">
      <c r="A646" s="603"/>
      <c r="B646" s="606"/>
      <c r="C646" s="65" t="s">
        <v>1064</v>
      </c>
      <c r="D646" s="107"/>
      <c r="E646" s="195">
        <v>0</v>
      </c>
    </row>
    <row r="647" spans="1:5" x14ac:dyDescent="0.2">
      <c r="A647" s="603"/>
      <c r="B647" s="606"/>
      <c r="C647" s="65" t="s">
        <v>1065</v>
      </c>
      <c r="D647" s="107"/>
      <c r="E647" s="195">
        <v>0</v>
      </c>
    </row>
    <row r="648" spans="1:5" x14ac:dyDescent="0.2">
      <c r="A648" s="603"/>
      <c r="B648" s="606"/>
      <c r="C648" s="65" t="s">
        <v>1066</v>
      </c>
      <c r="D648" s="107">
        <v>1</v>
      </c>
      <c r="E648" s="195">
        <v>1.6528</v>
      </c>
    </row>
    <row r="649" spans="1:5" x14ac:dyDescent="0.2">
      <c r="A649" s="603"/>
      <c r="B649" s="606"/>
      <c r="C649" s="65" t="s">
        <v>1067</v>
      </c>
      <c r="D649" s="108">
        <v>5391</v>
      </c>
      <c r="E649" s="195">
        <v>2481.4773</v>
      </c>
    </row>
    <row r="650" spans="1:5" x14ac:dyDescent="0.2">
      <c r="A650" s="603"/>
      <c r="B650" s="606"/>
      <c r="C650" s="65" t="s">
        <v>1068</v>
      </c>
      <c r="D650" s="110">
        <v>803</v>
      </c>
      <c r="E650" s="195">
        <v>741.73109999999997</v>
      </c>
    </row>
    <row r="651" spans="1:5" x14ac:dyDescent="0.2">
      <c r="A651" s="603"/>
      <c r="B651" s="606"/>
      <c r="C651" s="65" t="s">
        <v>1069</v>
      </c>
      <c r="D651" s="110">
        <v>262</v>
      </c>
      <c r="E651" s="195">
        <v>216.15</v>
      </c>
    </row>
    <row r="652" spans="1:5" x14ac:dyDescent="0.2">
      <c r="A652" s="603"/>
      <c r="B652" s="606"/>
      <c r="C652" s="65" t="s">
        <v>1070</v>
      </c>
      <c r="D652" s="110">
        <v>270</v>
      </c>
      <c r="E652" s="195">
        <v>276.75</v>
      </c>
    </row>
    <row r="653" spans="1:5" x14ac:dyDescent="0.2">
      <c r="A653" s="604"/>
      <c r="B653" s="607"/>
      <c r="C653" s="65" t="s">
        <v>1071</v>
      </c>
      <c r="D653" s="108">
        <v>6727</v>
      </c>
      <c r="E653" s="196">
        <v>0.55269999999999997</v>
      </c>
    </row>
    <row r="654" spans="1:5" x14ac:dyDescent="0.2">
      <c r="A654" s="602" t="s">
        <v>573</v>
      </c>
      <c r="B654" s="605" t="s">
        <v>998</v>
      </c>
      <c r="C654" s="65" t="s">
        <v>1061</v>
      </c>
      <c r="D654" s="107"/>
      <c r="E654" s="195">
        <v>0</v>
      </c>
    </row>
    <row r="655" spans="1:5" x14ac:dyDescent="0.2">
      <c r="A655" s="603"/>
      <c r="B655" s="606"/>
      <c r="C655" s="65" t="s">
        <v>1062</v>
      </c>
      <c r="D655" s="107"/>
      <c r="E655" s="195">
        <v>0</v>
      </c>
    </row>
    <row r="656" spans="1:5" x14ac:dyDescent="0.2">
      <c r="A656" s="603"/>
      <c r="B656" s="606"/>
      <c r="C656" s="65" t="s">
        <v>1063</v>
      </c>
      <c r="D656" s="107"/>
      <c r="E656" s="195">
        <v>0</v>
      </c>
    </row>
    <row r="657" spans="1:5" x14ac:dyDescent="0.2">
      <c r="A657" s="603"/>
      <c r="B657" s="606"/>
      <c r="C657" s="65" t="s">
        <v>1064</v>
      </c>
      <c r="D657" s="107"/>
      <c r="E657" s="195">
        <v>0</v>
      </c>
    </row>
    <row r="658" spans="1:5" x14ac:dyDescent="0.2">
      <c r="A658" s="603"/>
      <c r="B658" s="606"/>
      <c r="C658" s="65" t="s">
        <v>1065</v>
      </c>
      <c r="D658" s="110">
        <v>27</v>
      </c>
      <c r="E658" s="195">
        <v>42.946199999999997</v>
      </c>
    </row>
    <row r="659" spans="1:5" x14ac:dyDescent="0.2">
      <c r="A659" s="603"/>
      <c r="B659" s="606"/>
      <c r="C659" s="65" t="s">
        <v>1066</v>
      </c>
      <c r="D659" s="110">
        <v>20</v>
      </c>
      <c r="E659" s="195">
        <v>33.055999999999997</v>
      </c>
    </row>
    <row r="660" spans="1:5" x14ac:dyDescent="0.2">
      <c r="A660" s="603"/>
      <c r="B660" s="606"/>
      <c r="C660" s="65" t="s">
        <v>1067</v>
      </c>
      <c r="D660" s="110">
        <v>653</v>
      </c>
      <c r="E660" s="195">
        <v>300.57589999999999</v>
      </c>
    </row>
    <row r="661" spans="1:5" x14ac:dyDescent="0.2">
      <c r="A661" s="603"/>
      <c r="B661" s="606"/>
      <c r="C661" s="65" t="s">
        <v>1068</v>
      </c>
      <c r="D661" s="110">
        <v>397</v>
      </c>
      <c r="E661" s="195">
        <v>366.70890000000003</v>
      </c>
    </row>
    <row r="662" spans="1:5" x14ac:dyDescent="0.2">
      <c r="A662" s="603"/>
      <c r="B662" s="606"/>
      <c r="C662" s="65" t="s">
        <v>1069</v>
      </c>
      <c r="D662" s="110">
        <v>556</v>
      </c>
      <c r="E662" s="195">
        <v>458.7</v>
      </c>
    </row>
    <row r="663" spans="1:5" x14ac:dyDescent="0.2">
      <c r="A663" s="603"/>
      <c r="B663" s="606"/>
      <c r="C663" s="65" t="s">
        <v>1070</v>
      </c>
      <c r="D663" s="110">
        <v>464</v>
      </c>
      <c r="E663" s="195">
        <v>475.6</v>
      </c>
    </row>
    <row r="664" spans="1:5" x14ac:dyDescent="0.2">
      <c r="A664" s="604"/>
      <c r="B664" s="607"/>
      <c r="C664" s="65" t="s">
        <v>1071</v>
      </c>
      <c r="D664" s="108">
        <v>2117</v>
      </c>
      <c r="E664" s="196">
        <v>0.79239999999999999</v>
      </c>
    </row>
    <row r="665" spans="1:5" x14ac:dyDescent="0.2">
      <c r="A665" s="602" t="s">
        <v>667</v>
      </c>
      <c r="B665" s="605" t="s">
        <v>754</v>
      </c>
      <c r="C665" s="65" t="s">
        <v>1061</v>
      </c>
      <c r="D665" s="197">
        <v>1</v>
      </c>
      <c r="E665" s="195">
        <v>2.4851999999999999</v>
      </c>
    </row>
    <row r="666" spans="1:5" x14ac:dyDescent="0.2">
      <c r="A666" s="603"/>
      <c r="B666" s="606"/>
      <c r="C666" s="65" t="s">
        <v>1062</v>
      </c>
      <c r="D666" s="110"/>
      <c r="E666" s="195">
        <v>0</v>
      </c>
    </row>
    <row r="667" spans="1:5" x14ac:dyDescent="0.2">
      <c r="A667" s="603"/>
      <c r="B667" s="606"/>
      <c r="C667" s="65" t="s">
        <v>1063</v>
      </c>
      <c r="D667" s="110">
        <v>5</v>
      </c>
      <c r="E667" s="195">
        <v>11.542</v>
      </c>
    </row>
    <row r="668" spans="1:5" x14ac:dyDescent="0.2">
      <c r="A668" s="603"/>
      <c r="B668" s="606"/>
      <c r="C668" s="65" t="s">
        <v>1064</v>
      </c>
      <c r="D668" s="110">
        <v>9</v>
      </c>
      <c r="E668" s="195">
        <v>20.257200000000001</v>
      </c>
    </row>
    <row r="669" spans="1:5" x14ac:dyDescent="0.2">
      <c r="A669" s="603"/>
      <c r="B669" s="606"/>
      <c r="C669" s="65" t="s">
        <v>1065</v>
      </c>
      <c r="D669" s="110">
        <v>3</v>
      </c>
      <c r="E669" s="195">
        <v>4.7717999999999998</v>
      </c>
    </row>
    <row r="670" spans="1:5" x14ac:dyDescent="0.2">
      <c r="A670" s="603"/>
      <c r="B670" s="606"/>
      <c r="C670" s="65" t="s">
        <v>1066</v>
      </c>
      <c r="D670" s="110">
        <v>8</v>
      </c>
      <c r="E670" s="195">
        <v>13.2224</v>
      </c>
    </row>
    <row r="671" spans="1:5" x14ac:dyDescent="0.2">
      <c r="A671" s="603"/>
      <c r="B671" s="606"/>
      <c r="C671" s="65" t="s">
        <v>1067</v>
      </c>
      <c r="D671" s="110">
        <v>12</v>
      </c>
      <c r="E671" s="195">
        <v>5.5236000000000001</v>
      </c>
    </row>
    <row r="672" spans="1:5" x14ac:dyDescent="0.2">
      <c r="A672" s="603"/>
      <c r="B672" s="606"/>
      <c r="C672" s="65" t="s">
        <v>1068</v>
      </c>
      <c r="D672" s="110">
        <v>23</v>
      </c>
      <c r="E672" s="195">
        <v>21.245100000000001</v>
      </c>
    </row>
    <row r="673" spans="1:5" x14ac:dyDescent="0.2">
      <c r="A673" s="603"/>
      <c r="B673" s="606"/>
      <c r="C673" s="65" t="s">
        <v>1069</v>
      </c>
      <c r="D673" s="197">
        <v>1</v>
      </c>
      <c r="E673" s="195">
        <v>0.82499999999999996</v>
      </c>
    </row>
    <row r="674" spans="1:5" x14ac:dyDescent="0.2">
      <c r="A674" s="603"/>
      <c r="B674" s="606"/>
      <c r="C674" s="65" t="s">
        <v>1070</v>
      </c>
      <c r="D674" s="107"/>
      <c r="E674" s="195">
        <v>0</v>
      </c>
    </row>
    <row r="675" spans="1:5" x14ac:dyDescent="0.2">
      <c r="A675" s="604"/>
      <c r="B675" s="607"/>
      <c r="C675" s="65" t="s">
        <v>1071</v>
      </c>
      <c r="D675" s="110">
        <v>62</v>
      </c>
      <c r="E675" s="196">
        <v>1.2883</v>
      </c>
    </row>
    <row r="676" spans="1:5" x14ac:dyDescent="0.2">
      <c r="A676" s="608" t="s">
        <v>1074</v>
      </c>
      <c r="B676" s="608"/>
      <c r="C676" s="608"/>
      <c r="D676" s="264">
        <f>D675+D664+D653+D642+D631+D620+D609+D598+D587+D576+D565+D554+D543+D532+D521+D510+D499+D488+D477+D466+D455+D444+D433+D422+D411+D400+D389+D378+D367+D356+D345+D334+D323+D312+D301+D290+D279+D268+D257+D246+D235+D224+D213+D202+D191+D180+D169+D158+D147+D136+D125+D114+D103+D92+D81+D70+D59+D48+D37+D26+D15</f>
        <v>1924057</v>
      </c>
      <c r="E676" s="106"/>
    </row>
  </sheetData>
  <mergeCells count="122">
    <mergeCell ref="A676:C676"/>
    <mergeCell ref="A2:E2"/>
    <mergeCell ref="C1:E1"/>
    <mergeCell ref="B5:B15"/>
    <mergeCell ref="A5:A15"/>
    <mergeCell ref="A16:A26"/>
    <mergeCell ref="B16:B26"/>
    <mergeCell ref="A27:A37"/>
    <mergeCell ref="B27:B37"/>
    <mergeCell ref="A38:A48"/>
    <mergeCell ref="B38:B48"/>
    <mergeCell ref="A49:A59"/>
    <mergeCell ref="B49:B59"/>
    <mergeCell ref="A60:A70"/>
    <mergeCell ref="B60:B70"/>
    <mergeCell ref="A71:A81"/>
    <mergeCell ref="A115:A125"/>
    <mergeCell ref="B115:B125"/>
    <mergeCell ref="A126:A136"/>
    <mergeCell ref="B126:B136"/>
    <mergeCell ref="A137:A147"/>
    <mergeCell ref="B137:B147"/>
    <mergeCell ref="B71:B81"/>
    <mergeCell ref="A82:A92"/>
    <mergeCell ref="B82:B92"/>
    <mergeCell ref="A104:A114"/>
    <mergeCell ref="B104:B114"/>
    <mergeCell ref="A181:A191"/>
    <mergeCell ref="B181:B191"/>
    <mergeCell ref="A192:A202"/>
    <mergeCell ref="B192:B202"/>
    <mergeCell ref="A214:A224"/>
    <mergeCell ref="B214:B224"/>
    <mergeCell ref="A148:A158"/>
    <mergeCell ref="B148:B158"/>
    <mergeCell ref="A159:A169"/>
    <mergeCell ref="B159:B169"/>
    <mergeCell ref="A170:A180"/>
    <mergeCell ref="B170:B180"/>
    <mergeCell ref="B93:B103"/>
    <mergeCell ref="A258:A268"/>
    <mergeCell ref="B258:B268"/>
    <mergeCell ref="A269:A279"/>
    <mergeCell ref="B269:B279"/>
    <mergeCell ref="A280:A290"/>
    <mergeCell ref="B280:B290"/>
    <mergeCell ref="A225:A235"/>
    <mergeCell ref="B225:B235"/>
    <mergeCell ref="A236:A246"/>
    <mergeCell ref="B236:B246"/>
    <mergeCell ref="A247:A257"/>
    <mergeCell ref="B247:B257"/>
    <mergeCell ref="A324:A334"/>
    <mergeCell ref="B324:B334"/>
    <mergeCell ref="A335:A345"/>
    <mergeCell ref="B335:B345"/>
    <mergeCell ref="A346:A356"/>
    <mergeCell ref="B346:B356"/>
    <mergeCell ref="A291:A301"/>
    <mergeCell ref="B291:B301"/>
    <mergeCell ref="A302:A312"/>
    <mergeCell ref="B302:B312"/>
    <mergeCell ref="A313:A323"/>
    <mergeCell ref="B313:B323"/>
    <mergeCell ref="A390:A400"/>
    <mergeCell ref="B390:B400"/>
    <mergeCell ref="A401:A411"/>
    <mergeCell ref="B401:B411"/>
    <mergeCell ref="A412:A422"/>
    <mergeCell ref="B412:B422"/>
    <mergeCell ref="A357:A367"/>
    <mergeCell ref="B357:B367"/>
    <mergeCell ref="A368:A378"/>
    <mergeCell ref="B368:B378"/>
    <mergeCell ref="A379:A389"/>
    <mergeCell ref="B379:B389"/>
    <mergeCell ref="A456:A466"/>
    <mergeCell ref="B456:B466"/>
    <mergeCell ref="A467:A477"/>
    <mergeCell ref="B467:B477"/>
    <mergeCell ref="A478:A488"/>
    <mergeCell ref="B478:B488"/>
    <mergeCell ref="A423:A433"/>
    <mergeCell ref="B423:B433"/>
    <mergeCell ref="A434:A444"/>
    <mergeCell ref="B434:B444"/>
    <mergeCell ref="A445:A455"/>
    <mergeCell ref="B445:B455"/>
    <mergeCell ref="A522:A532"/>
    <mergeCell ref="B522:B532"/>
    <mergeCell ref="A533:A543"/>
    <mergeCell ref="B533:B543"/>
    <mergeCell ref="A544:A554"/>
    <mergeCell ref="B544:B554"/>
    <mergeCell ref="A489:A499"/>
    <mergeCell ref="B489:B499"/>
    <mergeCell ref="A500:A510"/>
    <mergeCell ref="B500:B510"/>
    <mergeCell ref="A511:A521"/>
    <mergeCell ref="B511:B521"/>
    <mergeCell ref="A588:A598"/>
    <mergeCell ref="B588:B598"/>
    <mergeCell ref="A599:A609"/>
    <mergeCell ref="B599:B609"/>
    <mergeCell ref="A610:A620"/>
    <mergeCell ref="B610:B620"/>
    <mergeCell ref="A555:A565"/>
    <mergeCell ref="B555:B565"/>
    <mergeCell ref="A566:A576"/>
    <mergeCell ref="B566:B576"/>
    <mergeCell ref="A577:A587"/>
    <mergeCell ref="B577:B587"/>
    <mergeCell ref="A654:A664"/>
    <mergeCell ref="B654:B664"/>
    <mergeCell ref="A665:A675"/>
    <mergeCell ref="B665:B675"/>
    <mergeCell ref="A621:A631"/>
    <mergeCell ref="B621:B631"/>
    <mergeCell ref="A632:A642"/>
    <mergeCell ref="B632:B642"/>
    <mergeCell ref="A643:A653"/>
    <mergeCell ref="B643:B653"/>
  </mergeCells>
  <phoneticPr fontId="5" type="noConversion"/>
  <pageMargins left="1.181102362204724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2" manualBreakCount="2">
    <brk id="59" max="16383" man="1"/>
    <brk id="125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3"/>
  <sheetViews>
    <sheetView view="pageBreakPreview" zoomScaleNormal="100" zoomScaleSheetLayoutView="100" workbookViewId="0">
      <selection activeCell="I9" sqref="I9"/>
    </sheetView>
  </sheetViews>
  <sheetFormatPr defaultColWidth="9.140625" defaultRowHeight="15" x14ac:dyDescent="0.2"/>
  <cols>
    <col min="1" max="1" width="33.140625" style="9" customWidth="1"/>
    <col min="2" max="2" width="10" style="9" customWidth="1"/>
    <col min="3" max="3" width="19.7109375" style="9" customWidth="1"/>
    <col min="4" max="16384" width="9.140625" style="9"/>
  </cols>
  <sheetData>
    <row r="1" spans="1:3" ht="45" customHeight="1" x14ac:dyDescent="0.2">
      <c r="A1" s="615" t="s">
        <v>2577</v>
      </c>
      <c r="B1" s="615"/>
      <c r="C1" s="615"/>
    </row>
    <row r="2" spans="1:3" ht="84.75" customHeight="1" x14ac:dyDescent="0.2">
      <c r="A2" s="457" t="s">
        <v>2820</v>
      </c>
      <c r="B2" s="457"/>
      <c r="C2" s="457"/>
    </row>
    <row r="3" spans="1:3" ht="38.25" customHeight="1" x14ac:dyDescent="0.2">
      <c r="A3" s="12" t="s">
        <v>674</v>
      </c>
      <c r="B3" s="12" t="s">
        <v>710</v>
      </c>
      <c r="C3" s="12" t="s">
        <v>519</v>
      </c>
    </row>
    <row r="4" spans="1:3" x14ac:dyDescent="0.2">
      <c r="A4" s="13" t="s">
        <v>1303</v>
      </c>
      <c r="B4" s="12" t="s">
        <v>711</v>
      </c>
      <c r="C4" s="72">
        <v>2.4851999999999999</v>
      </c>
    </row>
    <row r="5" spans="1:3" x14ac:dyDescent="0.2">
      <c r="A5" s="13" t="s">
        <v>1303</v>
      </c>
      <c r="B5" s="12" t="s">
        <v>1304</v>
      </c>
      <c r="C5" s="72">
        <v>2.3224999999999998</v>
      </c>
    </row>
    <row r="6" spans="1:3" x14ac:dyDescent="0.2">
      <c r="A6" s="14" t="s">
        <v>1305</v>
      </c>
      <c r="B6" s="12" t="s">
        <v>711</v>
      </c>
      <c r="C6" s="72">
        <v>2.3083999999999998</v>
      </c>
    </row>
    <row r="7" spans="1:3" x14ac:dyDescent="0.2">
      <c r="A7" s="14" t="s">
        <v>1305</v>
      </c>
      <c r="B7" s="12" t="s">
        <v>1304</v>
      </c>
      <c r="C7" s="72">
        <v>2.2507999999999999</v>
      </c>
    </row>
    <row r="8" spans="1:3" x14ac:dyDescent="0.2">
      <c r="A8" s="14" t="s">
        <v>713</v>
      </c>
      <c r="B8" s="12" t="s">
        <v>711</v>
      </c>
      <c r="C8" s="72">
        <v>1.5906</v>
      </c>
    </row>
    <row r="9" spans="1:3" x14ac:dyDescent="0.2">
      <c r="A9" s="14" t="s">
        <v>713</v>
      </c>
      <c r="B9" s="12" t="s">
        <v>1304</v>
      </c>
      <c r="C9" s="72">
        <v>1.6528</v>
      </c>
    </row>
    <row r="10" spans="1:3" x14ac:dyDescent="0.2">
      <c r="A10" s="14" t="s">
        <v>1306</v>
      </c>
      <c r="B10" s="12" t="s">
        <v>711</v>
      </c>
      <c r="C10" s="72">
        <v>0.46029999999999999</v>
      </c>
    </row>
    <row r="11" spans="1:3" x14ac:dyDescent="0.2">
      <c r="A11" s="14" t="s">
        <v>638</v>
      </c>
      <c r="B11" s="12" t="s">
        <v>1304</v>
      </c>
      <c r="C11" s="72">
        <v>0.92369999999999997</v>
      </c>
    </row>
    <row r="12" spans="1:3" x14ac:dyDescent="0.2">
      <c r="A12" s="14" t="s">
        <v>1307</v>
      </c>
      <c r="B12" s="12" t="s">
        <v>711</v>
      </c>
      <c r="C12" s="72">
        <v>0.82499999999999996</v>
      </c>
    </row>
    <row r="13" spans="1:3" x14ac:dyDescent="0.2">
      <c r="A13" s="14" t="s">
        <v>1308</v>
      </c>
      <c r="B13" s="12" t="s">
        <v>1304</v>
      </c>
      <c r="C13" s="72">
        <v>1.0249999999999999</v>
      </c>
    </row>
  </sheetData>
  <mergeCells count="2">
    <mergeCell ref="A1:C1"/>
    <mergeCell ref="A2:C2"/>
  </mergeCells>
  <phoneticPr fontId="5" type="noConversion"/>
  <pageMargins left="1.1811023622047245" right="0.78740157480314965" top="0.98425196850393704" bottom="0.98425196850393704" header="0.51181102362204722" footer="0.51181102362204722"/>
  <pageSetup paperSize="9" scale="113" orientation="portrait" r:id="rId1"/>
  <headerFooter alignWithMargins="0"/>
  <colBreaks count="1" manualBreakCount="1">
    <brk id="4" max="12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148"/>
  <sheetViews>
    <sheetView view="pageBreakPreview" topLeftCell="B1" zoomScale="130" zoomScaleNormal="100" zoomScaleSheetLayoutView="130" workbookViewId="0">
      <pane xSplit="4" ySplit="5" topLeftCell="F141" activePane="bottomRight" state="frozen"/>
      <selection activeCell="B1" sqref="B1"/>
      <selection pane="topRight" activeCell="F1" sqref="F1"/>
      <selection pane="bottomLeft" activeCell="B6" sqref="B6"/>
      <selection pane="bottomRight" activeCell="J150" sqref="J150"/>
    </sheetView>
  </sheetViews>
  <sheetFormatPr defaultRowHeight="12.75" x14ac:dyDescent="0.2"/>
  <cols>
    <col min="1" max="1" width="7" hidden="1" customWidth="1"/>
    <col min="2" max="2" width="4.28515625" customWidth="1"/>
    <col min="3" max="3" width="4.7109375" customWidth="1"/>
    <col min="4" max="4" width="10.28515625" style="159" customWidth="1"/>
    <col min="5" max="5" width="28.5703125" style="11" customWidth="1"/>
    <col min="6" max="6" width="9.5703125" style="5" customWidth="1"/>
    <col min="7" max="7" width="11.28515625" customWidth="1"/>
    <col min="8" max="8" width="9.85546875" customWidth="1"/>
    <col min="9" max="10" width="8.140625" customWidth="1"/>
    <col min="11" max="11" width="10.140625" customWidth="1"/>
    <col min="12" max="12" width="6.28515625" customWidth="1"/>
    <col min="13" max="13" width="9.28515625" customWidth="1"/>
  </cols>
  <sheetData>
    <row r="1" spans="1:13" ht="48.75" customHeight="1" x14ac:dyDescent="0.2">
      <c r="F1" s="595"/>
      <c r="G1" s="595"/>
      <c r="H1" s="18"/>
      <c r="I1" s="18"/>
      <c r="J1" s="620" t="s">
        <v>2576</v>
      </c>
      <c r="K1" s="620"/>
      <c r="L1" s="620"/>
      <c r="M1" s="620"/>
    </row>
    <row r="2" spans="1:13" ht="66.75" customHeight="1" x14ac:dyDescent="0.2">
      <c r="D2" s="625" t="s">
        <v>1268</v>
      </c>
      <c r="E2" s="625"/>
      <c r="F2" s="625"/>
      <c r="G2" s="625"/>
      <c r="H2" s="625"/>
      <c r="I2" s="625"/>
      <c r="J2" s="625"/>
      <c r="K2" s="625"/>
      <c r="L2" s="625"/>
      <c r="M2" s="625"/>
    </row>
    <row r="3" spans="1:13" s="20" customFormat="1" ht="19.5" customHeight="1" x14ac:dyDescent="0.2">
      <c r="B3" s="616" t="s">
        <v>885</v>
      </c>
      <c r="C3" s="617" t="s">
        <v>1184</v>
      </c>
      <c r="D3" s="626" t="s">
        <v>745</v>
      </c>
      <c r="E3" s="626" t="s">
        <v>746</v>
      </c>
      <c r="F3" s="621" t="s">
        <v>485</v>
      </c>
      <c r="G3" s="619" t="s">
        <v>822</v>
      </c>
      <c r="H3" s="619" t="s">
        <v>823</v>
      </c>
      <c r="I3" s="622" t="s">
        <v>481</v>
      </c>
      <c r="J3" s="623"/>
      <c r="K3" s="624"/>
      <c r="L3" s="619" t="s">
        <v>2833</v>
      </c>
      <c r="M3" s="619" t="s">
        <v>432</v>
      </c>
    </row>
    <row r="4" spans="1:13" s="185" customFormat="1" ht="96" customHeight="1" x14ac:dyDescent="0.2">
      <c r="B4" s="616"/>
      <c r="C4" s="618"/>
      <c r="D4" s="627"/>
      <c r="E4" s="627"/>
      <c r="F4" s="621"/>
      <c r="G4" s="619"/>
      <c r="H4" s="619"/>
      <c r="I4" s="184" t="s">
        <v>482</v>
      </c>
      <c r="J4" s="184" t="s">
        <v>483</v>
      </c>
      <c r="K4" s="184" t="s">
        <v>484</v>
      </c>
      <c r="L4" s="619"/>
      <c r="M4" s="619"/>
    </row>
    <row r="5" spans="1:13" s="22" customFormat="1" x14ac:dyDescent="0.2">
      <c r="A5" s="22" t="s">
        <v>617</v>
      </c>
      <c r="B5" s="31">
        <v>1</v>
      </c>
      <c r="C5" s="31">
        <v>2</v>
      </c>
      <c r="D5" s="181">
        <v>3</v>
      </c>
      <c r="E5" s="192">
        <v>4</v>
      </c>
      <c r="F5" s="31">
        <v>5</v>
      </c>
      <c r="G5" s="31">
        <v>6</v>
      </c>
      <c r="H5" s="31">
        <v>7</v>
      </c>
      <c r="I5" s="31">
        <v>8</v>
      </c>
      <c r="J5" s="31">
        <v>9</v>
      </c>
      <c r="K5" s="31">
        <v>10</v>
      </c>
      <c r="L5" s="31">
        <v>11</v>
      </c>
      <c r="M5" s="31">
        <v>12</v>
      </c>
    </row>
    <row r="6" spans="1:13" x14ac:dyDescent="0.2">
      <c r="A6" t="s">
        <v>26</v>
      </c>
      <c r="B6" s="148">
        <v>1</v>
      </c>
      <c r="C6" s="46">
        <v>1</v>
      </c>
      <c r="D6" s="149" t="s">
        <v>24</v>
      </c>
      <c r="E6" s="187" t="s">
        <v>1186</v>
      </c>
      <c r="F6" s="21" t="s">
        <v>824</v>
      </c>
      <c r="G6" s="24" t="s">
        <v>824</v>
      </c>
      <c r="H6" s="24" t="s">
        <v>824</v>
      </c>
      <c r="I6" s="24"/>
      <c r="J6" s="24" t="s">
        <v>824</v>
      </c>
      <c r="K6" s="24" t="s">
        <v>824</v>
      </c>
      <c r="L6" s="24" t="s">
        <v>824</v>
      </c>
      <c r="M6" s="24"/>
    </row>
    <row r="7" spans="1:13" ht="12.75" customHeight="1" x14ac:dyDescent="0.2">
      <c r="A7" t="s">
        <v>28</v>
      </c>
      <c r="B7" s="148">
        <v>2</v>
      </c>
      <c r="C7" s="46">
        <v>2</v>
      </c>
      <c r="D7" s="149" t="s">
        <v>25</v>
      </c>
      <c r="E7" s="187" t="s">
        <v>944</v>
      </c>
      <c r="F7" s="21" t="s">
        <v>824</v>
      </c>
      <c r="G7" s="24" t="s">
        <v>824</v>
      </c>
      <c r="H7" s="24" t="s">
        <v>824</v>
      </c>
      <c r="I7" s="24" t="s">
        <v>824</v>
      </c>
      <c r="J7" s="24" t="s">
        <v>824</v>
      </c>
      <c r="K7" s="24" t="s">
        <v>824</v>
      </c>
      <c r="L7" s="24" t="s">
        <v>824</v>
      </c>
      <c r="M7" s="24"/>
    </row>
    <row r="8" spans="1:13" x14ac:dyDescent="0.2">
      <c r="A8" t="s">
        <v>29</v>
      </c>
      <c r="B8" s="148">
        <v>3</v>
      </c>
      <c r="C8" s="46">
        <v>3</v>
      </c>
      <c r="D8" s="46">
        <v>560220</v>
      </c>
      <c r="E8" s="188" t="s">
        <v>1187</v>
      </c>
      <c r="F8" s="21" t="s">
        <v>824</v>
      </c>
      <c r="G8" s="24" t="s">
        <v>824</v>
      </c>
      <c r="H8" s="24" t="s">
        <v>824</v>
      </c>
      <c r="I8" s="24"/>
      <c r="J8" s="118" t="s">
        <v>824</v>
      </c>
      <c r="K8" s="24" t="s">
        <v>824</v>
      </c>
      <c r="L8" s="24"/>
      <c r="M8" s="24"/>
    </row>
    <row r="9" spans="1:13" x14ac:dyDescent="0.2">
      <c r="A9" s="19" t="s">
        <v>30</v>
      </c>
      <c r="B9" s="148">
        <v>4</v>
      </c>
      <c r="C9" s="46">
        <v>4</v>
      </c>
      <c r="D9" s="149" t="s">
        <v>27</v>
      </c>
      <c r="E9" s="187" t="s">
        <v>1269</v>
      </c>
      <c r="F9" s="21"/>
      <c r="G9" s="24" t="s">
        <v>824</v>
      </c>
      <c r="H9" s="24" t="s">
        <v>824</v>
      </c>
      <c r="I9" s="24"/>
      <c r="J9" s="118" t="s">
        <v>824</v>
      </c>
      <c r="K9" s="24" t="s">
        <v>824</v>
      </c>
      <c r="L9" s="24"/>
      <c r="M9" s="24"/>
    </row>
    <row r="10" spans="1:13" ht="12.75" customHeight="1" x14ac:dyDescent="0.2">
      <c r="A10" s="19" t="s">
        <v>31</v>
      </c>
      <c r="B10" s="148">
        <v>5</v>
      </c>
      <c r="C10" s="46">
        <v>5</v>
      </c>
      <c r="D10" s="149" t="s">
        <v>28</v>
      </c>
      <c r="E10" s="187" t="s">
        <v>1188</v>
      </c>
      <c r="F10" s="21"/>
      <c r="G10" s="24"/>
      <c r="H10" s="24"/>
      <c r="I10" s="24"/>
      <c r="J10" s="24" t="s">
        <v>824</v>
      </c>
      <c r="K10" s="24"/>
      <c r="L10" s="24"/>
      <c r="M10" s="24"/>
    </row>
    <row r="11" spans="1:13" x14ac:dyDescent="0.2">
      <c r="A11" s="19" t="s">
        <v>32</v>
      </c>
      <c r="B11" s="148">
        <v>6</v>
      </c>
      <c r="C11" s="46">
        <v>6</v>
      </c>
      <c r="D11" s="149" t="s">
        <v>30</v>
      </c>
      <c r="E11" s="187" t="s">
        <v>1270</v>
      </c>
      <c r="F11" s="21" t="s">
        <v>824</v>
      </c>
      <c r="G11" s="24" t="s">
        <v>824</v>
      </c>
      <c r="H11" s="24" t="s">
        <v>824</v>
      </c>
      <c r="I11" s="24"/>
      <c r="J11" s="24" t="s">
        <v>824</v>
      </c>
      <c r="K11" s="24" t="s">
        <v>824</v>
      </c>
      <c r="L11" s="24"/>
      <c r="M11" s="24"/>
    </row>
    <row r="12" spans="1:13" x14ac:dyDescent="0.2">
      <c r="A12" s="19" t="s">
        <v>33</v>
      </c>
      <c r="B12" s="148">
        <v>7</v>
      </c>
      <c r="C12" s="46">
        <v>7</v>
      </c>
      <c r="D12" s="149" t="s">
        <v>31</v>
      </c>
      <c r="E12" s="187" t="s">
        <v>1271</v>
      </c>
      <c r="F12" s="21" t="s">
        <v>824</v>
      </c>
      <c r="G12" s="24" t="s">
        <v>824</v>
      </c>
      <c r="H12" s="24" t="s">
        <v>824</v>
      </c>
      <c r="I12" s="24"/>
      <c r="J12" s="24" t="s">
        <v>824</v>
      </c>
      <c r="K12" s="24" t="s">
        <v>824</v>
      </c>
      <c r="L12" s="24"/>
      <c r="M12" s="24"/>
    </row>
    <row r="13" spans="1:13" x14ac:dyDescent="0.2">
      <c r="A13" s="19" t="s">
        <v>34</v>
      </c>
      <c r="B13" s="148">
        <v>8</v>
      </c>
      <c r="C13" s="46">
        <v>8</v>
      </c>
      <c r="D13" s="149" t="s">
        <v>32</v>
      </c>
      <c r="E13" s="187" t="s">
        <v>1272</v>
      </c>
      <c r="F13" s="21"/>
      <c r="G13" s="24" t="s">
        <v>824</v>
      </c>
      <c r="H13" s="24" t="s">
        <v>824</v>
      </c>
      <c r="I13" s="24"/>
      <c r="J13" s="24" t="s">
        <v>824</v>
      </c>
      <c r="K13" s="24" t="s">
        <v>824</v>
      </c>
      <c r="L13" s="24"/>
      <c r="M13" s="24"/>
    </row>
    <row r="14" spans="1:13" ht="13.5" customHeight="1" x14ac:dyDescent="0.2">
      <c r="A14" s="19" t="s">
        <v>35</v>
      </c>
      <c r="B14" s="148">
        <v>9</v>
      </c>
      <c r="C14" s="46">
        <v>9</v>
      </c>
      <c r="D14" s="149" t="s">
        <v>33</v>
      </c>
      <c r="E14" s="187" t="s">
        <v>945</v>
      </c>
      <c r="F14" s="21"/>
      <c r="G14" s="24"/>
      <c r="H14" s="24" t="s">
        <v>824</v>
      </c>
      <c r="I14" s="24" t="s">
        <v>824</v>
      </c>
      <c r="J14" s="119" t="s">
        <v>824</v>
      </c>
      <c r="K14" s="119" t="s">
        <v>824</v>
      </c>
      <c r="L14" s="24"/>
      <c r="M14" s="24"/>
    </row>
    <row r="15" spans="1:13" ht="33.75" x14ac:dyDescent="0.2">
      <c r="A15" t="s">
        <v>36</v>
      </c>
      <c r="B15" s="148">
        <v>10</v>
      </c>
      <c r="C15" s="46">
        <v>10</v>
      </c>
      <c r="D15" s="149" t="s">
        <v>29</v>
      </c>
      <c r="E15" s="187" t="s">
        <v>1189</v>
      </c>
      <c r="F15" s="21" t="s">
        <v>824</v>
      </c>
      <c r="G15" s="24" t="s">
        <v>824</v>
      </c>
      <c r="H15" s="24" t="s">
        <v>824</v>
      </c>
      <c r="I15" s="24"/>
      <c r="J15" s="119" t="s">
        <v>824</v>
      </c>
      <c r="K15" s="24" t="s">
        <v>824</v>
      </c>
      <c r="L15" s="24"/>
      <c r="M15" s="24"/>
    </row>
    <row r="16" spans="1:13" x14ac:dyDescent="0.2">
      <c r="A16" t="s">
        <v>37</v>
      </c>
      <c r="B16" s="148">
        <v>11</v>
      </c>
      <c r="C16" s="46">
        <v>12</v>
      </c>
      <c r="D16" s="149" t="s">
        <v>35</v>
      </c>
      <c r="E16" s="187" t="s">
        <v>946</v>
      </c>
      <c r="F16" s="21" t="s">
        <v>824</v>
      </c>
      <c r="G16" s="120" t="s">
        <v>824</v>
      </c>
      <c r="H16" s="24" t="s">
        <v>824</v>
      </c>
      <c r="I16" s="24" t="s">
        <v>824</v>
      </c>
      <c r="J16" s="24" t="s">
        <v>824</v>
      </c>
      <c r="K16" s="119" t="s">
        <v>824</v>
      </c>
      <c r="L16" s="24"/>
      <c r="M16" s="24"/>
    </row>
    <row r="17" spans="1:13" x14ac:dyDescent="0.2">
      <c r="A17" t="s">
        <v>38</v>
      </c>
      <c r="B17" s="148">
        <v>12</v>
      </c>
      <c r="C17" s="46">
        <v>13</v>
      </c>
      <c r="D17" s="149" t="s">
        <v>36</v>
      </c>
      <c r="E17" s="187" t="s">
        <v>1190</v>
      </c>
      <c r="F17" s="21"/>
      <c r="G17" s="120" t="s">
        <v>824</v>
      </c>
      <c r="H17" s="24" t="s">
        <v>824</v>
      </c>
      <c r="I17" s="24"/>
      <c r="J17" s="24" t="s">
        <v>824</v>
      </c>
      <c r="K17" s="24" t="s">
        <v>824</v>
      </c>
      <c r="L17" s="24"/>
      <c r="M17" s="24"/>
    </row>
    <row r="18" spans="1:13" x14ac:dyDescent="0.2">
      <c r="A18" t="s">
        <v>39</v>
      </c>
      <c r="B18" s="148">
        <v>13</v>
      </c>
      <c r="C18" s="46">
        <v>14</v>
      </c>
      <c r="D18" s="149" t="s">
        <v>37</v>
      </c>
      <c r="E18" s="187" t="s">
        <v>947</v>
      </c>
      <c r="F18" s="21"/>
      <c r="G18" s="120" t="s">
        <v>824</v>
      </c>
      <c r="H18" s="24" t="s">
        <v>824</v>
      </c>
      <c r="I18" s="24" t="s">
        <v>824</v>
      </c>
      <c r="J18" s="24" t="s">
        <v>824</v>
      </c>
      <c r="K18" s="24" t="s">
        <v>824</v>
      </c>
      <c r="L18" s="24"/>
      <c r="M18" s="24"/>
    </row>
    <row r="19" spans="1:13" x14ac:dyDescent="0.2">
      <c r="A19" t="s">
        <v>40</v>
      </c>
      <c r="B19" s="148">
        <v>14</v>
      </c>
      <c r="C19" s="46">
        <v>15</v>
      </c>
      <c r="D19" s="149">
        <v>560020</v>
      </c>
      <c r="E19" s="187" t="s">
        <v>1191</v>
      </c>
      <c r="F19" s="21" t="s">
        <v>824</v>
      </c>
      <c r="G19" s="120" t="s">
        <v>824</v>
      </c>
      <c r="H19" s="24" t="s">
        <v>824</v>
      </c>
      <c r="I19" s="24" t="s">
        <v>824</v>
      </c>
      <c r="J19" s="24" t="s">
        <v>824</v>
      </c>
      <c r="K19" s="24" t="s">
        <v>824</v>
      </c>
      <c r="L19" s="24"/>
      <c r="M19" s="24"/>
    </row>
    <row r="20" spans="1:13" x14ac:dyDescent="0.2">
      <c r="A20" t="s">
        <v>41</v>
      </c>
      <c r="B20" s="148">
        <v>15</v>
      </c>
      <c r="C20" s="46">
        <v>16</v>
      </c>
      <c r="D20" s="149">
        <v>560021</v>
      </c>
      <c r="E20" s="187" t="s">
        <v>948</v>
      </c>
      <c r="F20" s="21" t="s">
        <v>824</v>
      </c>
      <c r="G20" s="120" t="s">
        <v>824</v>
      </c>
      <c r="H20" s="24" t="s">
        <v>824</v>
      </c>
      <c r="I20" s="24" t="s">
        <v>824</v>
      </c>
      <c r="J20" s="24" t="s">
        <v>824</v>
      </c>
      <c r="K20" s="24" t="s">
        <v>824</v>
      </c>
      <c r="L20" s="24"/>
      <c r="M20" s="24"/>
    </row>
    <row r="21" spans="1:13" ht="11.25" customHeight="1" x14ac:dyDescent="0.2">
      <c r="A21" t="s">
        <v>42</v>
      </c>
      <c r="B21" s="148">
        <v>16</v>
      </c>
      <c r="C21" s="46">
        <v>17</v>
      </c>
      <c r="D21" s="149">
        <v>560022</v>
      </c>
      <c r="E21" s="187" t="s">
        <v>949</v>
      </c>
      <c r="F21" s="21"/>
      <c r="G21" s="120" t="s">
        <v>824</v>
      </c>
      <c r="H21" s="24" t="s">
        <v>824</v>
      </c>
      <c r="I21" s="24" t="s">
        <v>824</v>
      </c>
      <c r="J21" s="24" t="s">
        <v>824</v>
      </c>
      <c r="K21" s="24" t="s">
        <v>824</v>
      </c>
      <c r="L21" s="24"/>
      <c r="M21" s="24"/>
    </row>
    <row r="22" spans="1:13" ht="11.25" customHeight="1" x14ac:dyDescent="0.2">
      <c r="A22" t="s">
        <v>43</v>
      </c>
      <c r="B22" s="148">
        <v>17</v>
      </c>
      <c r="C22" s="46">
        <v>18</v>
      </c>
      <c r="D22" s="149">
        <v>560023</v>
      </c>
      <c r="E22" s="187" t="s">
        <v>1192</v>
      </c>
      <c r="F22" s="21"/>
      <c r="G22" s="120" t="s">
        <v>824</v>
      </c>
      <c r="H22" s="24" t="s">
        <v>824</v>
      </c>
      <c r="I22" s="24"/>
      <c r="J22" s="24" t="s">
        <v>824</v>
      </c>
      <c r="K22" s="24"/>
      <c r="L22" s="24"/>
      <c r="M22" s="24"/>
    </row>
    <row r="23" spans="1:13" x14ac:dyDescent="0.2">
      <c r="A23" t="s">
        <v>44</v>
      </c>
      <c r="B23" s="148">
        <v>18</v>
      </c>
      <c r="C23" s="46">
        <v>19</v>
      </c>
      <c r="D23" s="149">
        <v>560024</v>
      </c>
      <c r="E23" s="187" t="s">
        <v>950</v>
      </c>
      <c r="F23" s="21"/>
      <c r="G23" s="120" t="s">
        <v>824</v>
      </c>
      <c r="H23" s="24" t="s">
        <v>824</v>
      </c>
      <c r="I23" s="24" t="s">
        <v>824</v>
      </c>
      <c r="J23" s="24" t="s">
        <v>824</v>
      </c>
      <c r="K23" s="24" t="s">
        <v>824</v>
      </c>
      <c r="L23" s="24"/>
      <c r="M23" s="24"/>
    </row>
    <row r="24" spans="1:13" x14ac:dyDescent="0.2">
      <c r="A24" t="s">
        <v>45</v>
      </c>
      <c r="B24" s="148">
        <v>19</v>
      </c>
      <c r="C24" s="46">
        <v>20</v>
      </c>
      <c r="D24" s="149">
        <v>560025</v>
      </c>
      <c r="E24" s="187" t="s">
        <v>1273</v>
      </c>
      <c r="F24" s="21" t="s">
        <v>824</v>
      </c>
      <c r="G24" s="120" t="s">
        <v>824</v>
      </c>
      <c r="H24" s="24" t="s">
        <v>824</v>
      </c>
      <c r="I24" s="24"/>
      <c r="J24" s="24" t="s">
        <v>824</v>
      </c>
      <c r="K24" s="24" t="s">
        <v>824</v>
      </c>
      <c r="L24" s="24"/>
      <c r="M24" s="24"/>
    </row>
    <row r="25" spans="1:13" ht="13.5" customHeight="1" x14ac:dyDescent="0.2">
      <c r="A25" t="s">
        <v>46</v>
      </c>
      <c r="B25" s="148">
        <v>20</v>
      </c>
      <c r="C25" s="46">
        <v>21</v>
      </c>
      <c r="D25" s="149" t="s">
        <v>44</v>
      </c>
      <c r="E25" s="187" t="s">
        <v>951</v>
      </c>
      <c r="F25" s="21" t="s">
        <v>824</v>
      </c>
      <c r="G25" s="120" t="s">
        <v>824</v>
      </c>
      <c r="H25" s="24" t="s">
        <v>824</v>
      </c>
      <c r="I25" s="24" t="s">
        <v>824</v>
      </c>
      <c r="J25" s="24" t="s">
        <v>824</v>
      </c>
      <c r="K25" s="24" t="s">
        <v>824</v>
      </c>
      <c r="L25" s="24"/>
      <c r="M25" s="24"/>
    </row>
    <row r="26" spans="1:13" x14ac:dyDescent="0.2">
      <c r="A26" t="s">
        <v>48</v>
      </c>
      <c r="B26" s="148">
        <v>21</v>
      </c>
      <c r="C26" s="46">
        <v>22</v>
      </c>
      <c r="D26" s="149" t="s">
        <v>45</v>
      </c>
      <c r="E26" s="187" t="s">
        <v>1274</v>
      </c>
      <c r="F26" s="21"/>
      <c r="G26" s="120" t="s">
        <v>824</v>
      </c>
      <c r="H26" s="24" t="s">
        <v>824</v>
      </c>
      <c r="I26" s="24"/>
      <c r="J26" s="121"/>
      <c r="K26" s="24" t="s">
        <v>824</v>
      </c>
      <c r="L26" s="24"/>
      <c r="M26" s="24"/>
    </row>
    <row r="27" spans="1:13" x14ac:dyDescent="0.2">
      <c r="A27" t="s">
        <v>49</v>
      </c>
      <c r="B27" s="148">
        <v>22</v>
      </c>
      <c r="C27" s="46">
        <v>24</v>
      </c>
      <c r="D27" s="46">
        <v>560218</v>
      </c>
      <c r="E27" s="189" t="s">
        <v>1193</v>
      </c>
      <c r="F27" s="21"/>
      <c r="G27" s="120"/>
      <c r="H27" s="24"/>
      <c r="I27" s="24"/>
      <c r="J27" s="24" t="s">
        <v>824</v>
      </c>
      <c r="K27" s="24"/>
      <c r="L27" s="24"/>
      <c r="M27" s="24"/>
    </row>
    <row r="28" spans="1:13" x14ac:dyDescent="0.2">
      <c r="A28" t="s">
        <v>50</v>
      </c>
      <c r="B28" s="148">
        <v>23</v>
      </c>
      <c r="C28" s="46">
        <v>25</v>
      </c>
      <c r="D28" s="149" t="s">
        <v>615</v>
      </c>
      <c r="E28" s="187" t="s">
        <v>1194</v>
      </c>
      <c r="F28" s="21"/>
      <c r="G28" s="21"/>
      <c r="H28" s="121"/>
      <c r="I28" s="121"/>
      <c r="J28" s="121"/>
      <c r="K28" s="24" t="s">
        <v>824</v>
      </c>
      <c r="L28" s="121"/>
      <c r="M28" s="121"/>
    </row>
    <row r="29" spans="1:13" x14ac:dyDescent="0.2">
      <c r="A29" t="s">
        <v>51</v>
      </c>
      <c r="B29" s="148">
        <v>24</v>
      </c>
      <c r="C29" s="46">
        <v>26</v>
      </c>
      <c r="D29" s="149" t="s">
        <v>581</v>
      </c>
      <c r="E29" s="187" t="s">
        <v>999</v>
      </c>
      <c r="F29" s="21"/>
      <c r="G29" s="120"/>
      <c r="H29" s="24"/>
      <c r="I29" s="24"/>
      <c r="J29" s="24" t="s">
        <v>824</v>
      </c>
      <c r="K29" s="24"/>
      <c r="L29" s="24" t="s">
        <v>824</v>
      </c>
      <c r="M29" s="24" t="s">
        <v>824</v>
      </c>
    </row>
    <row r="30" spans="1:13" x14ac:dyDescent="0.2">
      <c r="A30" t="s">
        <v>52</v>
      </c>
      <c r="B30" s="148">
        <v>25</v>
      </c>
      <c r="C30" s="46">
        <v>27</v>
      </c>
      <c r="D30" s="149" t="s">
        <v>51</v>
      </c>
      <c r="E30" s="187" t="s">
        <v>956</v>
      </c>
      <c r="F30" s="21"/>
      <c r="G30" s="120" t="s">
        <v>824</v>
      </c>
      <c r="H30" s="24" t="s">
        <v>824</v>
      </c>
      <c r="I30" s="24" t="s">
        <v>824</v>
      </c>
      <c r="J30" s="24" t="s">
        <v>824</v>
      </c>
      <c r="K30" s="24" t="s">
        <v>824</v>
      </c>
      <c r="L30" s="24"/>
      <c r="M30" s="24"/>
    </row>
    <row r="31" spans="1:13" x14ac:dyDescent="0.2">
      <c r="A31" t="s">
        <v>53</v>
      </c>
      <c r="B31" s="148">
        <v>26</v>
      </c>
      <c r="C31" s="46">
        <v>28</v>
      </c>
      <c r="D31" s="149" t="s">
        <v>47</v>
      </c>
      <c r="E31" s="187" t="s">
        <v>952</v>
      </c>
      <c r="F31" s="122"/>
      <c r="G31" s="120" t="s">
        <v>824</v>
      </c>
      <c r="H31" s="24" t="s">
        <v>824</v>
      </c>
      <c r="I31" s="24" t="s">
        <v>824</v>
      </c>
      <c r="J31" s="24" t="s">
        <v>824</v>
      </c>
      <c r="K31" s="24" t="s">
        <v>824</v>
      </c>
      <c r="L31" s="24"/>
      <c r="M31" s="24"/>
    </row>
    <row r="32" spans="1:13" x14ac:dyDescent="0.2">
      <c r="A32" s="19" t="s">
        <v>326</v>
      </c>
      <c r="B32" s="148">
        <v>27</v>
      </c>
      <c r="C32" s="46">
        <v>29</v>
      </c>
      <c r="D32" s="149" t="s">
        <v>48</v>
      </c>
      <c r="E32" s="187" t="s">
        <v>953</v>
      </c>
      <c r="F32" s="21" t="s">
        <v>824</v>
      </c>
      <c r="G32" s="120" t="s">
        <v>824</v>
      </c>
      <c r="H32" s="24" t="s">
        <v>824</v>
      </c>
      <c r="I32" s="24" t="s">
        <v>824</v>
      </c>
      <c r="J32" s="24" t="s">
        <v>824</v>
      </c>
      <c r="K32" s="24" t="s">
        <v>824</v>
      </c>
      <c r="L32" s="24"/>
      <c r="M32" s="24"/>
    </row>
    <row r="33" spans="1:13" x14ac:dyDescent="0.2">
      <c r="A33" t="s">
        <v>327</v>
      </c>
      <c r="B33" s="148">
        <v>28</v>
      </c>
      <c r="C33" s="46">
        <v>30</v>
      </c>
      <c r="D33" s="149" t="s">
        <v>49</v>
      </c>
      <c r="E33" s="187" t="s">
        <v>954</v>
      </c>
      <c r="F33" s="21" t="s">
        <v>824</v>
      </c>
      <c r="G33" s="120" t="s">
        <v>824</v>
      </c>
      <c r="H33" s="24" t="s">
        <v>824</v>
      </c>
      <c r="I33" s="24" t="s">
        <v>824</v>
      </c>
      <c r="J33" s="24" t="s">
        <v>824</v>
      </c>
      <c r="K33" s="24" t="s">
        <v>824</v>
      </c>
      <c r="L33" s="24"/>
      <c r="M33" s="24"/>
    </row>
    <row r="34" spans="1:13" x14ac:dyDescent="0.2">
      <c r="A34" s="19" t="s">
        <v>328</v>
      </c>
      <c r="B34" s="148">
        <v>29</v>
      </c>
      <c r="C34" s="46">
        <v>31</v>
      </c>
      <c r="D34" s="149" t="s">
        <v>50</v>
      </c>
      <c r="E34" s="187" t="s">
        <v>955</v>
      </c>
      <c r="F34" s="21"/>
      <c r="G34" s="120" t="s">
        <v>824</v>
      </c>
      <c r="H34" s="24" t="s">
        <v>824</v>
      </c>
      <c r="I34" s="24" t="s">
        <v>824</v>
      </c>
      <c r="J34" s="24" t="s">
        <v>824</v>
      </c>
      <c r="K34" s="24" t="s">
        <v>824</v>
      </c>
      <c r="L34" s="24"/>
      <c r="M34" s="24"/>
    </row>
    <row r="35" spans="1:13" x14ac:dyDescent="0.2">
      <c r="A35" s="43" t="s">
        <v>329</v>
      </c>
      <c r="B35" s="148">
        <v>30</v>
      </c>
      <c r="C35" s="46">
        <v>33</v>
      </c>
      <c r="D35" s="149" t="s">
        <v>52</v>
      </c>
      <c r="E35" s="187" t="s">
        <v>1195</v>
      </c>
      <c r="F35" s="21"/>
      <c r="G35" s="120"/>
      <c r="H35" s="24"/>
      <c r="I35" s="24"/>
      <c r="J35" s="24" t="s">
        <v>824</v>
      </c>
      <c r="K35" s="24" t="s">
        <v>824</v>
      </c>
      <c r="L35" s="24"/>
      <c r="M35" s="24"/>
    </row>
    <row r="36" spans="1:13" ht="15" x14ac:dyDescent="0.2">
      <c r="A36" t="s">
        <v>330</v>
      </c>
      <c r="B36" s="148">
        <v>31</v>
      </c>
      <c r="C36" s="46">
        <v>34</v>
      </c>
      <c r="D36" s="149" t="s">
        <v>582</v>
      </c>
      <c r="E36" s="187" t="s">
        <v>1000</v>
      </c>
      <c r="F36" s="21"/>
      <c r="G36" s="120"/>
      <c r="H36" s="24"/>
      <c r="I36" s="24"/>
      <c r="J36" s="123" t="s">
        <v>824</v>
      </c>
      <c r="K36" s="24"/>
      <c r="L36" s="24" t="s">
        <v>824</v>
      </c>
      <c r="M36" s="24" t="s">
        <v>824</v>
      </c>
    </row>
    <row r="37" spans="1:13" x14ac:dyDescent="0.2">
      <c r="A37" t="s">
        <v>331</v>
      </c>
      <c r="B37" s="148">
        <v>32</v>
      </c>
      <c r="C37" s="46">
        <v>35</v>
      </c>
      <c r="D37" s="46" t="s">
        <v>750</v>
      </c>
      <c r="E37" s="187" t="s">
        <v>1001</v>
      </c>
      <c r="F37" s="21" t="s">
        <v>824</v>
      </c>
      <c r="G37" s="21" t="s">
        <v>824</v>
      </c>
      <c r="H37" s="121" t="s">
        <v>824</v>
      </c>
      <c r="I37" s="121" t="s">
        <v>824</v>
      </c>
      <c r="J37" s="118" t="s">
        <v>824</v>
      </c>
      <c r="K37" s="121" t="s">
        <v>824</v>
      </c>
      <c r="L37" s="121" t="s">
        <v>824</v>
      </c>
      <c r="M37" s="121"/>
    </row>
    <row r="38" spans="1:13" x14ac:dyDescent="0.2">
      <c r="A38" t="s">
        <v>332</v>
      </c>
      <c r="B38" s="148">
        <v>33</v>
      </c>
      <c r="C38" s="46">
        <v>37</v>
      </c>
      <c r="D38" s="149" t="s">
        <v>327</v>
      </c>
      <c r="E38" s="187" t="s">
        <v>957</v>
      </c>
      <c r="F38" s="21"/>
      <c r="G38" s="120" t="s">
        <v>824</v>
      </c>
      <c r="H38" s="24" t="s">
        <v>824</v>
      </c>
      <c r="I38" s="24" t="s">
        <v>824</v>
      </c>
      <c r="J38" s="24" t="s">
        <v>824</v>
      </c>
      <c r="K38" s="24" t="s">
        <v>824</v>
      </c>
      <c r="L38" s="24"/>
      <c r="M38" s="24"/>
    </row>
    <row r="39" spans="1:13" x14ac:dyDescent="0.2">
      <c r="A39" t="s">
        <v>333</v>
      </c>
      <c r="B39" s="148">
        <v>34</v>
      </c>
      <c r="C39" s="46">
        <v>38</v>
      </c>
      <c r="D39" s="149" t="s">
        <v>328</v>
      </c>
      <c r="E39" s="187" t="s">
        <v>1196</v>
      </c>
      <c r="F39" s="21"/>
      <c r="G39" s="120"/>
      <c r="H39" s="24"/>
      <c r="I39" s="24"/>
      <c r="J39" s="24" t="s">
        <v>824</v>
      </c>
      <c r="K39" s="24"/>
      <c r="L39" s="24"/>
      <c r="M39" s="24"/>
    </row>
    <row r="40" spans="1:13" x14ac:dyDescent="0.2">
      <c r="A40" t="s">
        <v>334</v>
      </c>
      <c r="B40" s="148">
        <v>35</v>
      </c>
      <c r="C40" s="46">
        <v>40</v>
      </c>
      <c r="D40" s="149" t="s">
        <v>329</v>
      </c>
      <c r="E40" s="187" t="s">
        <v>958</v>
      </c>
      <c r="F40" s="21"/>
      <c r="G40" s="120" t="s">
        <v>824</v>
      </c>
      <c r="H40" s="24" t="s">
        <v>824</v>
      </c>
      <c r="I40" s="24" t="s">
        <v>824</v>
      </c>
      <c r="J40" s="24" t="s">
        <v>824</v>
      </c>
      <c r="K40" s="24" t="s">
        <v>824</v>
      </c>
      <c r="L40" s="24" t="s">
        <v>824</v>
      </c>
      <c r="M40" s="24"/>
    </row>
    <row r="41" spans="1:13" x14ac:dyDescent="0.2">
      <c r="A41" t="s">
        <v>335</v>
      </c>
      <c r="B41" s="148">
        <v>36</v>
      </c>
      <c r="C41" s="46">
        <v>43</v>
      </c>
      <c r="D41" s="149" t="s">
        <v>330</v>
      </c>
      <c r="E41" s="187" t="s">
        <v>959</v>
      </c>
      <c r="F41" s="21"/>
      <c r="G41" s="120" t="s">
        <v>824</v>
      </c>
      <c r="H41" s="24" t="s">
        <v>824</v>
      </c>
      <c r="I41" s="24" t="s">
        <v>824</v>
      </c>
      <c r="J41" s="24" t="s">
        <v>824</v>
      </c>
      <c r="K41" s="24" t="s">
        <v>824</v>
      </c>
      <c r="L41" s="24" t="s">
        <v>824</v>
      </c>
      <c r="M41" s="24"/>
    </row>
    <row r="42" spans="1:13" x14ac:dyDescent="0.2">
      <c r="A42" t="s">
        <v>336</v>
      </c>
      <c r="B42" s="148">
        <v>37</v>
      </c>
      <c r="C42" s="46">
        <v>45</v>
      </c>
      <c r="D42" s="149" t="s">
        <v>331</v>
      </c>
      <c r="E42" s="187" t="s">
        <v>960</v>
      </c>
      <c r="F42" s="21"/>
      <c r="G42" s="120" t="s">
        <v>824</v>
      </c>
      <c r="H42" s="24" t="s">
        <v>824</v>
      </c>
      <c r="I42" s="24" t="s">
        <v>824</v>
      </c>
      <c r="J42" s="24" t="s">
        <v>824</v>
      </c>
      <c r="K42" s="24" t="s">
        <v>824</v>
      </c>
      <c r="L42" s="24" t="s">
        <v>824</v>
      </c>
      <c r="M42" s="24"/>
    </row>
    <row r="43" spans="1:13" x14ac:dyDescent="0.2">
      <c r="A43" t="s">
        <v>337</v>
      </c>
      <c r="B43" s="148">
        <v>38</v>
      </c>
      <c r="C43" s="46">
        <v>46</v>
      </c>
      <c r="D43" s="149" t="s">
        <v>332</v>
      </c>
      <c r="E43" s="187" t="s">
        <v>1197</v>
      </c>
      <c r="F43" s="21"/>
      <c r="G43" s="120"/>
      <c r="H43" s="24"/>
      <c r="I43" s="24"/>
      <c r="J43" s="24" t="s">
        <v>824</v>
      </c>
      <c r="K43" s="24"/>
      <c r="L43" s="24"/>
      <c r="M43" s="24"/>
    </row>
    <row r="44" spans="1:13" x14ac:dyDescent="0.2">
      <c r="A44" t="s">
        <v>338</v>
      </c>
      <c r="B44" s="148">
        <v>39</v>
      </c>
      <c r="C44" s="46">
        <v>47</v>
      </c>
      <c r="D44" s="46" t="s">
        <v>1073</v>
      </c>
      <c r="E44" s="191" t="s">
        <v>1002</v>
      </c>
      <c r="F44" s="21" t="s">
        <v>824</v>
      </c>
      <c r="G44" s="120" t="s">
        <v>824</v>
      </c>
      <c r="H44" s="24" t="s">
        <v>824</v>
      </c>
      <c r="I44" s="24" t="s">
        <v>824</v>
      </c>
      <c r="J44" s="24" t="s">
        <v>824</v>
      </c>
      <c r="K44" s="24" t="s">
        <v>824</v>
      </c>
      <c r="L44" s="24" t="s">
        <v>824</v>
      </c>
      <c r="M44" s="24"/>
    </row>
    <row r="45" spans="1:13" x14ac:dyDescent="0.2">
      <c r="A45" t="s">
        <v>339</v>
      </c>
      <c r="B45" s="148">
        <v>40</v>
      </c>
      <c r="C45" s="46">
        <v>50</v>
      </c>
      <c r="D45" s="149" t="s">
        <v>333</v>
      </c>
      <c r="E45" s="187" t="s">
        <v>961</v>
      </c>
      <c r="F45" s="21"/>
      <c r="G45" s="120" t="s">
        <v>824</v>
      </c>
      <c r="H45" s="24" t="s">
        <v>824</v>
      </c>
      <c r="I45" s="24" t="s">
        <v>824</v>
      </c>
      <c r="J45" s="24" t="s">
        <v>824</v>
      </c>
      <c r="K45" s="24" t="s">
        <v>824</v>
      </c>
      <c r="L45" s="24" t="s">
        <v>824</v>
      </c>
      <c r="M45" s="24"/>
    </row>
    <row r="46" spans="1:13" x14ac:dyDescent="0.2">
      <c r="A46" t="s">
        <v>340</v>
      </c>
      <c r="B46" s="148">
        <v>41</v>
      </c>
      <c r="C46" s="46">
        <v>51</v>
      </c>
      <c r="D46" s="149" t="s">
        <v>334</v>
      </c>
      <c r="E46" s="187" t="s">
        <v>962</v>
      </c>
      <c r="F46" s="21"/>
      <c r="G46" s="120" t="s">
        <v>824</v>
      </c>
      <c r="H46" s="24" t="s">
        <v>824</v>
      </c>
      <c r="I46" s="24" t="s">
        <v>824</v>
      </c>
      <c r="J46" s="24" t="s">
        <v>824</v>
      </c>
      <c r="K46" s="24" t="s">
        <v>824</v>
      </c>
      <c r="L46" s="24" t="s">
        <v>824</v>
      </c>
      <c r="M46" s="24"/>
    </row>
    <row r="47" spans="1:13" x14ac:dyDescent="0.2">
      <c r="A47" t="s">
        <v>341</v>
      </c>
      <c r="B47" s="148">
        <v>42</v>
      </c>
      <c r="C47" s="46">
        <v>52</v>
      </c>
      <c r="D47" s="149" t="s">
        <v>335</v>
      </c>
      <c r="E47" s="187" t="s">
        <v>963</v>
      </c>
      <c r="F47" s="21"/>
      <c r="G47" s="120" t="s">
        <v>824</v>
      </c>
      <c r="H47" s="24" t="s">
        <v>824</v>
      </c>
      <c r="I47" s="24" t="s">
        <v>824</v>
      </c>
      <c r="J47" s="24" t="s">
        <v>824</v>
      </c>
      <c r="K47" s="24" t="s">
        <v>824</v>
      </c>
      <c r="L47" s="24" t="s">
        <v>824</v>
      </c>
      <c r="M47" s="24"/>
    </row>
    <row r="48" spans="1:13" x14ac:dyDescent="0.2">
      <c r="A48" t="s">
        <v>342</v>
      </c>
      <c r="B48" s="148">
        <v>43</v>
      </c>
      <c r="C48" s="46">
        <v>53</v>
      </c>
      <c r="D48" s="149" t="s">
        <v>336</v>
      </c>
      <c r="E48" s="187" t="s">
        <v>964</v>
      </c>
      <c r="F48" s="21"/>
      <c r="G48" s="120" t="s">
        <v>824</v>
      </c>
      <c r="H48" s="24" t="s">
        <v>824</v>
      </c>
      <c r="I48" s="24" t="s">
        <v>824</v>
      </c>
      <c r="J48" s="24" t="s">
        <v>824</v>
      </c>
      <c r="K48" s="24" t="s">
        <v>824</v>
      </c>
      <c r="L48" s="24" t="s">
        <v>824</v>
      </c>
      <c r="M48" s="24"/>
    </row>
    <row r="49" spans="1:13" x14ac:dyDescent="0.2">
      <c r="A49" t="s">
        <v>343</v>
      </c>
      <c r="B49" s="148">
        <v>44</v>
      </c>
      <c r="C49" s="46">
        <v>54</v>
      </c>
      <c r="D49" s="149" t="s">
        <v>337</v>
      </c>
      <c r="E49" s="187" t="s">
        <v>965</v>
      </c>
      <c r="F49" s="21"/>
      <c r="G49" s="120" t="s">
        <v>824</v>
      </c>
      <c r="H49" s="24" t="s">
        <v>824</v>
      </c>
      <c r="I49" s="24" t="s">
        <v>824</v>
      </c>
      <c r="J49" s="24" t="s">
        <v>824</v>
      </c>
      <c r="K49" s="24" t="s">
        <v>824</v>
      </c>
      <c r="L49" s="24" t="s">
        <v>824</v>
      </c>
      <c r="M49" s="24"/>
    </row>
    <row r="50" spans="1:13" x14ac:dyDescent="0.2">
      <c r="A50" t="s">
        <v>344</v>
      </c>
      <c r="B50" s="148">
        <v>45</v>
      </c>
      <c r="C50" s="46">
        <v>55</v>
      </c>
      <c r="D50" s="149" t="s">
        <v>338</v>
      </c>
      <c r="E50" s="187" t="s">
        <v>966</v>
      </c>
      <c r="F50" s="21"/>
      <c r="G50" s="120" t="s">
        <v>824</v>
      </c>
      <c r="H50" s="24" t="s">
        <v>824</v>
      </c>
      <c r="I50" s="24" t="s">
        <v>824</v>
      </c>
      <c r="J50" s="24" t="s">
        <v>824</v>
      </c>
      <c r="K50" s="24" t="s">
        <v>824</v>
      </c>
      <c r="L50" s="24" t="s">
        <v>824</v>
      </c>
      <c r="M50" s="24"/>
    </row>
    <row r="51" spans="1:13" x14ac:dyDescent="0.2">
      <c r="A51" t="s">
        <v>345</v>
      </c>
      <c r="B51" s="148">
        <v>46</v>
      </c>
      <c r="C51" s="46">
        <v>56</v>
      </c>
      <c r="D51" s="149" t="s">
        <v>339</v>
      </c>
      <c r="E51" s="187" t="s">
        <v>513</v>
      </c>
      <c r="F51" s="21"/>
      <c r="G51" s="120" t="s">
        <v>824</v>
      </c>
      <c r="H51" s="24" t="s">
        <v>824</v>
      </c>
      <c r="I51" s="24" t="s">
        <v>824</v>
      </c>
      <c r="J51" s="24" t="s">
        <v>824</v>
      </c>
      <c r="K51" s="24" t="s">
        <v>824</v>
      </c>
      <c r="L51" s="24" t="s">
        <v>824</v>
      </c>
      <c r="M51" s="24"/>
    </row>
    <row r="52" spans="1:13" x14ac:dyDescent="0.2">
      <c r="A52" t="s">
        <v>346</v>
      </c>
      <c r="B52" s="148">
        <v>47</v>
      </c>
      <c r="C52" s="46">
        <v>57</v>
      </c>
      <c r="D52" s="149" t="s">
        <v>340</v>
      </c>
      <c r="E52" s="187" t="s">
        <v>967</v>
      </c>
      <c r="F52" s="21"/>
      <c r="G52" s="120" t="s">
        <v>824</v>
      </c>
      <c r="H52" s="24" t="s">
        <v>824</v>
      </c>
      <c r="I52" s="24" t="s">
        <v>824</v>
      </c>
      <c r="J52" s="24" t="s">
        <v>824</v>
      </c>
      <c r="K52" s="24" t="s">
        <v>824</v>
      </c>
      <c r="L52" s="24" t="s">
        <v>824</v>
      </c>
      <c r="M52" s="24"/>
    </row>
    <row r="53" spans="1:13" x14ac:dyDescent="0.2">
      <c r="A53" t="s">
        <v>347</v>
      </c>
      <c r="B53" s="148">
        <v>48</v>
      </c>
      <c r="C53" s="46">
        <v>58</v>
      </c>
      <c r="D53" s="149" t="s">
        <v>341</v>
      </c>
      <c r="E53" s="187" t="s">
        <v>968</v>
      </c>
      <c r="F53" s="21"/>
      <c r="G53" s="120" t="s">
        <v>824</v>
      </c>
      <c r="H53" s="24" t="s">
        <v>824</v>
      </c>
      <c r="I53" s="24" t="s">
        <v>824</v>
      </c>
      <c r="J53" s="24" t="s">
        <v>824</v>
      </c>
      <c r="K53" s="24" t="s">
        <v>824</v>
      </c>
      <c r="L53" s="24" t="s">
        <v>824</v>
      </c>
      <c r="M53" s="24"/>
    </row>
    <row r="54" spans="1:13" x14ac:dyDescent="0.2">
      <c r="A54" t="s">
        <v>348</v>
      </c>
      <c r="B54" s="148">
        <v>49</v>
      </c>
      <c r="C54" s="46">
        <v>59</v>
      </c>
      <c r="D54" s="149" t="s">
        <v>342</v>
      </c>
      <c r="E54" s="187" t="s">
        <v>969</v>
      </c>
      <c r="F54" s="21"/>
      <c r="G54" s="120" t="s">
        <v>824</v>
      </c>
      <c r="H54" s="24" t="s">
        <v>824</v>
      </c>
      <c r="I54" s="24" t="s">
        <v>824</v>
      </c>
      <c r="J54" s="24" t="s">
        <v>824</v>
      </c>
      <c r="K54" s="24" t="s">
        <v>824</v>
      </c>
      <c r="L54" s="24" t="s">
        <v>824</v>
      </c>
      <c r="M54" s="24"/>
    </row>
    <row r="55" spans="1:13" x14ac:dyDescent="0.2">
      <c r="A55" t="s">
        <v>349</v>
      </c>
      <c r="B55" s="148">
        <v>50</v>
      </c>
      <c r="C55" s="46">
        <v>60</v>
      </c>
      <c r="D55" s="149" t="s">
        <v>343</v>
      </c>
      <c r="E55" s="187" t="s">
        <v>970</v>
      </c>
      <c r="F55" s="21"/>
      <c r="G55" s="120" t="s">
        <v>824</v>
      </c>
      <c r="H55" s="24" t="s">
        <v>824</v>
      </c>
      <c r="I55" s="24" t="s">
        <v>824</v>
      </c>
      <c r="J55" s="24" t="s">
        <v>824</v>
      </c>
      <c r="K55" s="24" t="s">
        <v>824</v>
      </c>
      <c r="L55" s="24" t="s">
        <v>824</v>
      </c>
      <c r="M55" s="24"/>
    </row>
    <row r="56" spans="1:13" x14ac:dyDescent="0.2">
      <c r="A56" t="s">
        <v>350</v>
      </c>
      <c r="B56" s="148">
        <v>51</v>
      </c>
      <c r="C56" s="46">
        <v>61</v>
      </c>
      <c r="D56" s="149" t="s">
        <v>344</v>
      </c>
      <c r="E56" s="187" t="s">
        <v>971</v>
      </c>
      <c r="F56" s="21"/>
      <c r="G56" s="120" t="s">
        <v>824</v>
      </c>
      <c r="H56" s="24" t="s">
        <v>824</v>
      </c>
      <c r="I56" s="24" t="s">
        <v>824</v>
      </c>
      <c r="J56" s="24" t="s">
        <v>824</v>
      </c>
      <c r="K56" s="24" t="s">
        <v>824</v>
      </c>
      <c r="L56" s="24" t="s">
        <v>824</v>
      </c>
      <c r="M56" s="24"/>
    </row>
    <row r="57" spans="1:13" x14ac:dyDescent="0.2">
      <c r="A57" t="s">
        <v>351</v>
      </c>
      <c r="B57" s="148">
        <v>52</v>
      </c>
      <c r="C57" s="46">
        <v>62</v>
      </c>
      <c r="D57" s="149" t="s">
        <v>345</v>
      </c>
      <c r="E57" s="187" t="s">
        <v>514</v>
      </c>
      <c r="F57" s="21"/>
      <c r="G57" s="120" t="s">
        <v>824</v>
      </c>
      <c r="H57" s="24" t="s">
        <v>824</v>
      </c>
      <c r="I57" s="24" t="s">
        <v>824</v>
      </c>
      <c r="J57" s="24" t="s">
        <v>824</v>
      </c>
      <c r="K57" s="24" t="s">
        <v>824</v>
      </c>
      <c r="L57" s="24"/>
      <c r="M57" s="24"/>
    </row>
    <row r="58" spans="1:13" x14ac:dyDescent="0.2">
      <c r="A58" t="s">
        <v>352</v>
      </c>
      <c r="B58" s="148">
        <v>53</v>
      </c>
      <c r="C58" s="46">
        <v>63</v>
      </c>
      <c r="D58" s="149" t="s">
        <v>583</v>
      </c>
      <c r="E58" s="187" t="s">
        <v>1198</v>
      </c>
      <c r="F58" s="21"/>
      <c r="G58" s="120"/>
      <c r="H58" s="24"/>
      <c r="I58" s="24"/>
      <c r="J58" s="24" t="s">
        <v>824</v>
      </c>
      <c r="K58" s="24"/>
      <c r="L58" s="24" t="s">
        <v>824</v>
      </c>
      <c r="M58" s="24" t="s">
        <v>824</v>
      </c>
    </row>
    <row r="59" spans="1:13" x14ac:dyDescent="0.2">
      <c r="A59" t="s">
        <v>353</v>
      </c>
      <c r="B59" s="148">
        <v>54</v>
      </c>
      <c r="C59" s="46">
        <v>64</v>
      </c>
      <c r="D59" s="149" t="s">
        <v>346</v>
      </c>
      <c r="E59" s="187" t="s">
        <v>972</v>
      </c>
      <c r="F59" s="21"/>
      <c r="G59" s="120" t="s">
        <v>824</v>
      </c>
      <c r="H59" s="24" t="s">
        <v>824</v>
      </c>
      <c r="I59" s="24" t="s">
        <v>824</v>
      </c>
      <c r="J59" s="24" t="s">
        <v>824</v>
      </c>
      <c r="K59" s="24" t="s">
        <v>824</v>
      </c>
      <c r="L59" s="24" t="s">
        <v>824</v>
      </c>
      <c r="M59" s="24"/>
    </row>
    <row r="60" spans="1:13" x14ac:dyDescent="0.2">
      <c r="A60" t="s">
        <v>354</v>
      </c>
      <c r="B60" s="148">
        <v>55</v>
      </c>
      <c r="C60" s="46">
        <v>65</v>
      </c>
      <c r="D60" s="149" t="s">
        <v>347</v>
      </c>
      <c r="E60" s="187" t="s">
        <v>973</v>
      </c>
      <c r="F60" s="21"/>
      <c r="G60" s="120" t="s">
        <v>824</v>
      </c>
      <c r="H60" s="24" t="s">
        <v>824</v>
      </c>
      <c r="I60" s="24" t="s">
        <v>824</v>
      </c>
      <c r="J60" s="24" t="s">
        <v>824</v>
      </c>
      <c r="K60" s="24" t="s">
        <v>824</v>
      </c>
      <c r="L60" s="24" t="s">
        <v>824</v>
      </c>
      <c r="M60" s="24"/>
    </row>
    <row r="61" spans="1:13" x14ac:dyDescent="0.2">
      <c r="A61" t="s">
        <v>355</v>
      </c>
      <c r="B61" s="148">
        <v>56</v>
      </c>
      <c r="C61" s="46">
        <v>66</v>
      </c>
      <c r="D61" s="149" t="s">
        <v>348</v>
      </c>
      <c r="E61" s="187" t="s">
        <v>974</v>
      </c>
      <c r="F61" s="21"/>
      <c r="G61" s="120" t="s">
        <v>824</v>
      </c>
      <c r="H61" s="24" t="s">
        <v>824</v>
      </c>
      <c r="I61" s="24" t="s">
        <v>824</v>
      </c>
      <c r="J61" s="24" t="s">
        <v>824</v>
      </c>
      <c r="K61" s="24" t="s">
        <v>824</v>
      </c>
      <c r="L61" s="24" t="s">
        <v>824</v>
      </c>
      <c r="M61" s="24"/>
    </row>
    <row r="62" spans="1:13" x14ac:dyDescent="0.2">
      <c r="A62" t="s">
        <v>356</v>
      </c>
      <c r="B62" s="148">
        <v>57</v>
      </c>
      <c r="C62" s="46">
        <v>67</v>
      </c>
      <c r="D62" s="149" t="s">
        <v>349</v>
      </c>
      <c r="E62" s="187" t="s">
        <v>975</v>
      </c>
      <c r="F62" s="21"/>
      <c r="G62" s="120" t="s">
        <v>824</v>
      </c>
      <c r="H62" s="24" t="s">
        <v>824</v>
      </c>
      <c r="I62" s="24" t="s">
        <v>824</v>
      </c>
      <c r="J62" s="24" t="s">
        <v>824</v>
      </c>
      <c r="K62" s="24" t="s">
        <v>824</v>
      </c>
      <c r="L62" s="24" t="s">
        <v>824</v>
      </c>
      <c r="M62" s="24"/>
    </row>
    <row r="63" spans="1:13" x14ac:dyDescent="0.2">
      <c r="A63" t="s">
        <v>357</v>
      </c>
      <c r="B63" s="148">
        <v>58</v>
      </c>
      <c r="C63" s="46">
        <v>68</v>
      </c>
      <c r="D63" s="149" t="s">
        <v>350</v>
      </c>
      <c r="E63" s="187" t="s">
        <v>976</v>
      </c>
      <c r="F63" s="21"/>
      <c r="G63" s="120" t="s">
        <v>824</v>
      </c>
      <c r="H63" s="24" t="s">
        <v>824</v>
      </c>
      <c r="I63" s="24" t="s">
        <v>824</v>
      </c>
      <c r="J63" s="24" t="s">
        <v>824</v>
      </c>
      <c r="K63" s="24" t="s">
        <v>824</v>
      </c>
      <c r="L63" s="24" t="s">
        <v>824</v>
      </c>
      <c r="M63" s="24"/>
    </row>
    <row r="64" spans="1:13" x14ac:dyDescent="0.2">
      <c r="A64" t="s">
        <v>358</v>
      </c>
      <c r="B64" s="148">
        <v>59</v>
      </c>
      <c r="C64" s="46">
        <v>69</v>
      </c>
      <c r="D64" s="149" t="s">
        <v>351</v>
      </c>
      <c r="E64" s="187" t="s">
        <v>977</v>
      </c>
      <c r="F64" s="21"/>
      <c r="G64" s="120" t="s">
        <v>824</v>
      </c>
      <c r="H64" s="24" t="s">
        <v>824</v>
      </c>
      <c r="I64" s="24" t="s">
        <v>824</v>
      </c>
      <c r="J64" s="24" t="s">
        <v>824</v>
      </c>
      <c r="K64" s="24" t="s">
        <v>824</v>
      </c>
      <c r="L64" s="24" t="s">
        <v>824</v>
      </c>
      <c r="M64" s="24"/>
    </row>
    <row r="65" spans="1:13" x14ac:dyDescent="0.2">
      <c r="A65" t="s">
        <v>359</v>
      </c>
      <c r="B65" s="148">
        <v>60</v>
      </c>
      <c r="C65" s="46">
        <v>70</v>
      </c>
      <c r="D65" s="149" t="s">
        <v>352</v>
      </c>
      <c r="E65" s="187" t="s">
        <v>978</v>
      </c>
      <c r="F65" s="21"/>
      <c r="G65" s="120" t="s">
        <v>824</v>
      </c>
      <c r="H65" s="24" t="s">
        <v>824</v>
      </c>
      <c r="I65" s="24" t="s">
        <v>824</v>
      </c>
      <c r="J65" s="24" t="s">
        <v>824</v>
      </c>
      <c r="K65" s="24" t="s">
        <v>824</v>
      </c>
      <c r="L65" s="24" t="s">
        <v>824</v>
      </c>
      <c r="M65" s="24"/>
    </row>
    <row r="66" spans="1:13" x14ac:dyDescent="0.2">
      <c r="A66" t="s">
        <v>360</v>
      </c>
      <c r="B66" s="148">
        <v>61</v>
      </c>
      <c r="C66" s="46">
        <v>71</v>
      </c>
      <c r="D66" s="149" t="s">
        <v>353</v>
      </c>
      <c r="E66" s="187" t="s">
        <v>979</v>
      </c>
      <c r="F66" s="21"/>
      <c r="G66" s="120" t="s">
        <v>824</v>
      </c>
      <c r="H66" s="24" t="s">
        <v>824</v>
      </c>
      <c r="I66" s="24" t="s">
        <v>824</v>
      </c>
      <c r="J66" s="24" t="s">
        <v>824</v>
      </c>
      <c r="K66" s="24" t="s">
        <v>824</v>
      </c>
      <c r="L66" s="24" t="s">
        <v>824</v>
      </c>
      <c r="M66" s="24"/>
    </row>
    <row r="67" spans="1:13" x14ac:dyDescent="0.2">
      <c r="A67" t="s">
        <v>361</v>
      </c>
      <c r="B67" s="148">
        <v>62</v>
      </c>
      <c r="C67" s="46">
        <v>72</v>
      </c>
      <c r="D67" s="149" t="s">
        <v>354</v>
      </c>
      <c r="E67" s="187" t="s">
        <v>980</v>
      </c>
      <c r="F67" s="21"/>
      <c r="G67" s="120" t="s">
        <v>824</v>
      </c>
      <c r="H67" s="24" t="s">
        <v>824</v>
      </c>
      <c r="I67" s="24" t="s">
        <v>824</v>
      </c>
      <c r="J67" s="24" t="s">
        <v>824</v>
      </c>
      <c r="K67" s="24" t="s">
        <v>824</v>
      </c>
      <c r="L67" s="24" t="s">
        <v>824</v>
      </c>
      <c r="M67" s="24"/>
    </row>
    <row r="68" spans="1:13" x14ac:dyDescent="0.2">
      <c r="A68" t="s">
        <v>557</v>
      </c>
      <c r="B68" s="148">
        <v>63</v>
      </c>
      <c r="C68" s="46">
        <v>73</v>
      </c>
      <c r="D68" s="149" t="s">
        <v>355</v>
      </c>
      <c r="E68" s="187" t="s">
        <v>981</v>
      </c>
      <c r="F68" s="21"/>
      <c r="G68" s="120" t="s">
        <v>824</v>
      </c>
      <c r="H68" s="24" t="s">
        <v>824</v>
      </c>
      <c r="I68" s="24" t="s">
        <v>824</v>
      </c>
      <c r="J68" s="24" t="s">
        <v>824</v>
      </c>
      <c r="K68" s="24" t="s">
        <v>824</v>
      </c>
      <c r="L68" s="24" t="s">
        <v>824</v>
      </c>
      <c r="M68" s="24"/>
    </row>
    <row r="69" spans="1:13" x14ac:dyDescent="0.2">
      <c r="A69" t="s">
        <v>558</v>
      </c>
      <c r="B69" s="148">
        <v>64</v>
      </c>
      <c r="C69" s="46">
        <v>74</v>
      </c>
      <c r="D69" s="149" t="s">
        <v>356</v>
      </c>
      <c r="E69" s="187" t="s">
        <v>982</v>
      </c>
      <c r="F69" s="21"/>
      <c r="G69" s="120" t="s">
        <v>824</v>
      </c>
      <c r="H69" s="24" t="s">
        <v>824</v>
      </c>
      <c r="I69" s="24" t="s">
        <v>824</v>
      </c>
      <c r="J69" s="24" t="s">
        <v>824</v>
      </c>
      <c r="K69" s="24" t="s">
        <v>824</v>
      </c>
      <c r="L69" s="24" t="s">
        <v>824</v>
      </c>
      <c r="M69" s="24"/>
    </row>
    <row r="70" spans="1:13" x14ac:dyDescent="0.2">
      <c r="A70" t="s">
        <v>559</v>
      </c>
      <c r="B70" s="148">
        <v>65</v>
      </c>
      <c r="C70" s="46">
        <v>75</v>
      </c>
      <c r="D70" s="149" t="s">
        <v>357</v>
      </c>
      <c r="E70" s="187" t="s">
        <v>983</v>
      </c>
      <c r="F70" s="21"/>
      <c r="G70" s="120" t="s">
        <v>824</v>
      </c>
      <c r="H70" s="24" t="s">
        <v>824</v>
      </c>
      <c r="I70" s="24" t="s">
        <v>824</v>
      </c>
      <c r="J70" s="24" t="s">
        <v>824</v>
      </c>
      <c r="K70" s="24" t="s">
        <v>824</v>
      </c>
      <c r="L70" s="24" t="s">
        <v>824</v>
      </c>
      <c r="M70" s="24"/>
    </row>
    <row r="71" spans="1:13" x14ac:dyDescent="0.2">
      <c r="A71" t="s">
        <v>560</v>
      </c>
      <c r="B71" s="148">
        <v>66</v>
      </c>
      <c r="C71" s="46">
        <v>76</v>
      </c>
      <c r="D71" s="149" t="s">
        <v>358</v>
      </c>
      <c r="E71" s="187" t="s">
        <v>984</v>
      </c>
      <c r="F71" s="21"/>
      <c r="G71" s="120" t="s">
        <v>824</v>
      </c>
      <c r="H71" s="24" t="s">
        <v>824</v>
      </c>
      <c r="I71" s="24" t="s">
        <v>824</v>
      </c>
      <c r="J71" s="24" t="s">
        <v>824</v>
      </c>
      <c r="K71" s="24" t="s">
        <v>824</v>
      </c>
      <c r="L71" s="24" t="s">
        <v>824</v>
      </c>
      <c r="M71" s="24"/>
    </row>
    <row r="72" spans="1:13" x14ac:dyDescent="0.2">
      <c r="A72" t="s">
        <v>561</v>
      </c>
      <c r="B72" s="148">
        <v>67</v>
      </c>
      <c r="C72" s="46">
        <v>77</v>
      </c>
      <c r="D72" s="149" t="s">
        <v>359</v>
      </c>
      <c r="E72" s="187" t="s">
        <v>985</v>
      </c>
      <c r="F72" s="21"/>
      <c r="G72" s="120" t="s">
        <v>824</v>
      </c>
      <c r="H72" s="24" t="s">
        <v>824</v>
      </c>
      <c r="I72" s="24" t="s">
        <v>824</v>
      </c>
      <c r="J72" s="24" t="s">
        <v>824</v>
      </c>
      <c r="K72" s="24" t="s">
        <v>824</v>
      </c>
      <c r="L72" s="24" t="s">
        <v>824</v>
      </c>
      <c r="M72" s="24"/>
    </row>
    <row r="73" spans="1:13" x14ac:dyDescent="0.2">
      <c r="A73" t="s">
        <v>562</v>
      </c>
      <c r="B73" s="148">
        <v>68</v>
      </c>
      <c r="C73" s="46">
        <v>78</v>
      </c>
      <c r="D73" s="149" t="s">
        <v>360</v>
      </c>
      <c r="E73" s="187" t="s">
        <v>986</v>
      </c>
      <c r="F73" s="21"/>
      <c r="G73" s="120" t="s">
        <v>824</v>
      </c>
      <c r="H73" s="24" t="s">
        <v>824</v>
      </c>
      <c r="I73" s="24" t="s">
        <v>824</v>
      </c>
      <c r="J73" s="24" t="s">
        <v>824</v>
      </c>
      <c r="K73" s="24" t="s">
        <v>824</v>
      </c>
      <c r="L73" s="24" t="s">
        <v>824</v>
      </c>
      <c r="M73" s="24"/>
    </row>
    <row r="74" spans="1:13" x14ac:dyDescent="0.2">
      <c r="A74" t="s">
        <v>563</v>
      </c>
      <c r="B74" s="148">
        <v>69</v>
      </c>
      <c r="C74" s="46">
        <v>79</v>
      </c>
      <c r="D74" s="149" t="s">
        <v>361</v>
      </c>
      <c r="E74" s="187" t="s">
        <v>987</v>
      </c>
      <c r="F74" s="21"/>
      <c r="G74" s="120" t="s">
        <v>824</v>
      </c>
      <c r="H74" s="24" t="s">
        <v>824</v>
      </c>
      <c r="I74" s="24" t="s">
        <v>824</v>
      </c>
      <c r="J74" s="24" t="s">
        <v>824</v>
      </c>
      <c r="K74" s="24" t="s">
        <v>824</v>
      </c>
      <c r="L74" s="24" t="s">
        <v>824</v>
      </c>
      <c r="M74" s="24"/>
    </row>
    <row r="75" spans="1:13" x14ac:dyDescent="0.2">
      <c r="A75" t="s">
        <v>564</v>
      </c>
      <c r="B75" s="148">
        <v>70</v>
      </c>
      <c r="C75" s="46">
        <v>80</v>
      </c>
      <c r="D75" s="149" t="s">
        <v>557</v>
      </c>
      <c r="E75" s="187" t="s">
        <v>988</v>
      </c>
      <c r="F75" s="21"/>
      <c r="G75" s="120" t="s">
        <v>824</v>
      </c>
      <c r="H75" s="24" t="s">
        <v>824</v>
      </c>
      <c r="I75" s="24" t="s">
        <v>824</v>
      </c>
      <c r="J75" s="24" t="s">
        <v>824</v>
      </c>
      <c r="K75" s="24" t="s">
        <v>824</v>
      </c>
      <c r="L75" s="24" t="s">
        <v>824</v>
      </c>
      <c r="M75" s="24"/>
    </row>
    <row r="76" spans="1:13" x14ac:dyDescent="0.2">
      <c r="A76" t="s">
        <v>565</v>
      </c>
      <c r="B76" s="148">
        <v>71</v>
      </c>
      <c r="C76" s="46">
        <v>81</v>
      </c>
      <c r="D76" s="149" t="s">
        <v>558</v>
      </c>
      <c r="E76" s="187" t="s">
        <v>989</v>
      </c>
      <c r="F76" s="21"/>
      <c r="G76" s="120" t="s">
        <v>824</v>
      </c>
      <c r="H76" s="24" t="s">
        <v>824</v>
      </c>
      <c r="I76" s="24" t="s">
        <v>824</v>
      </c>
      <c r="J76" s="24" t="s">
        <v>824</v>
      </c>
      <c r="K76" s="24" t="s">
        <v>824</v>
      </c>
      <c r="L76" s="24" t="s">
        <v>824</v>
      </c>
      <c r="M76" s="24"/>
    </row>
    <row r="77" spans="1:13" x14ac:dyDescent="0.2">
      <c r="A77" t="s">
        <v>566</v>
      </c>
      <c r="B77" s="148">
        <v>72</v>
      </c>
      <c r="C77" s="46">
        <v>82</v>
      </c>
      <c r="D77" s="149" t="s">
        <v>559</v>
      </c>
      <c r="E77" s="187" t="s">
        <v>990</v>
      </c>
      <c r="F77" s="21"/>
      <c r="G77" s="120" t="s">
        <v>824</v>
      </c>
      <c r="H77" s="24" t="s">
        <v>824</v>
      </c>
      <c r="I77" s="24" t="s">
        <v>824</v>
      </c>
      <c r="J77" s="24" t="s">
        <v>824</v>
      </c>
      <c r="K77" s="24" t="s">
        <v>824</v>
      </c>
      <c r="L77" s="24" t="s">
        <v>824</v>
      </c>
      <c r="M77" s="24"/>
    </row>
    <row r="78" spans="1:13" x14ac:dyDescent="0.2">
      <c r="A78" t="s">
        <v>567</v>
      </c>
      <c r="B78" s="148">
        <v>73</v>
      </c>
      <c r="C78" s="46">
        <v>83</v>
      </c>
      <c r="D78" s="149" t="s">
        <v>560</v>
      </c>
      <c r="E78" s="187" t="s">
        <v>1199</v>
      </c>
      <c r="F78" s="21"/>
      <c r="G78" s="120" t="s">
        <v>824</v>
      </c>
      <c r="H78" s="24" t="s">
        <v>824</v>
      </c>
      <c r="I78" s="24" t="s">
        <v>824</v>
      </c>
      <c r="J78" s="24" t="s">
        <v>824</v>
      </c>
      <c r="K78" s="24" t="s">
        <v>824</v>
      </c>
      <c r="L78" s="24" t="s">
        <v>824</v>
      </c>
      <c r="M78" s="24"/>
    </row>
    <row r="79" spans="1:13" x14ac:dyDescent="0.2">
      <c r="A79" t="s">
        <v>568</v>
      </c>
      <c r="B79" s="148">
        <v>74</v>
      </c>
      <c r="C79" s="46">
        <v>84</v>
      </c>
      <c r="D79" s="149" t="s">
        <v>561</v>
      </c>
      <c r="E79" s="187" t="s">
        <v>991</v>
      </c>
      <c r="F79" s="21"/>
      <c r="G79" s="120"/>
      <c r="H79" s="24" t="s">
        <v>824</v>
      </c>
      <c r="I79" s="24" t="s">
        <v>824</v>
      </c>
      <c r="J79" s="24" t="s">
        <v>824</v>
      </c>
      <c r="K79" s="24" t="s">
        <v>824</v>
      </c>
      <c r="L79" s="24"/>
      <c r="M79" s="24"/>
    </row>
    <row r="80" spans="1:13" ht="22.5" customHeight="1" x14ac:dyDescent="0.2">
      <c r="A80" t="s">
        <v>569</v>
      </c>
      <c r="B80" s="148">
        <v>75</v>
      </c>
      <c r="C80" s="46">
        <v>85</v>
      </c>
      <c r="D80" s="149" t="s">
        <v>562</v>
      </c>
      <c r="E80" s="187" t="s">
        <v>992</v>
      </c>
      <c r="F80" s="21" t="s">
        <v>824</v>
      </c>
      <c r="G80" s="120" t="s">
        <v>824</v>
      </c>
      <c r="H80" s="24" t="s">
        <v>824</v>
      </c>
      <c r="I80" s="24" t="s">
        <v>824</v>
      </c>
      <c r="J80" s="24" t="s">
        <v>824</v>
      </c>
      <c r="K80" s="24" t="s">
        <v>824</v>
      </c>
      <c r="L80" s="24"/>
      <c r="M80" s="24"/>
    </row>
    <row r="81" spans="1:13" ht="22.5" x14ac:dyDescent="0.2">
      <c r="A81" t="s">
        <v>570</v>
      </c>
      <c r="B81" s="148">
        <v>76</v>
      </c>
      <c r="C81" s="46">
        <v>86</v>
      </c>
      <c r="D81" s="149" t="s">
        <v>563</v>
      </c>
      <c r="E81" s="187" t="s">
        <v>993</v>
      </c>
      <c r="F81" s="21"/>
      <c r="G81" s="120" t="s">
        <v>824</v>
      </c>
      <c r="H81" s="24" t="s">
        <v>824</v>
      </c>
      <c r="I81" s="24" t="s">
        <v>824</v>
      </c>
      <c r="J81" s="24" t="s">
        <v>824</v>
      </c>
      <c r="K81" s="24" t="s">
        <v>824</v>
      </c>
      <c r="L81" s="24"/>
      <c r="M81" s="24"/>
    </row>
    <row r="82" spans="1:13" ht="22.5" x14ac:dyDescent="0.2">
      <c r="A82" t="s">
        <v>571</v>
      </c>
      <c r="B82" s="148">
        <v>77</v>
      </c>
      <c r="C82" s="46">
        <v>87</v>
      </c>
      <c r="D82" s="149" t="s">
        <v>564</v>
      </c>
      <c r="E82" s="187" t="s">
        <v>994</v>
      </c>
      <c r="F82" s="21"/>
      <c r="G82" s="120"/>
      <c r="H82" s="24" t="s">
        <v>824</v>
      </c>
      <c r="I82" s="24" t="s">
        <v>824</v>
      </c>
      <c r="J82" s="24" t="s">
        <v>824</v>
      </c>
      <c r="K82" s="24" t="s">
        <v>824</v>
      </c>
      <c r="L82" s="24"/>
      <c r="M82" s="24"/>
    </row>
    <row r="83" spans="1:13" ht="22.5" x14ac:dyDescent="0.2">
      <c r="A83" t="s">
        <v>572</v>
      </c>
      <c r="B83" s="148">
        <v>78</v>
      </c>
      <c r="C83" s="46">
        <v>88</v>
      </c>
      <c r="D83" s="149" t="s">
        <v>565</v>
      </c>
      <c r="E83" s="187" t="s">
        <v>995</v>
      </c>
      <c r="F83" s="21"/>
      <c r="G83" s="120"/>
      <c r="H83" s="24" t="s">
        <v>824</v>
      </c>
      <c r="I83" s="24" t="s">
        <v>824</v>
      </c>
      <c r="J83" s="24" t="s">
        <v>824</v>
      </c>
      <c r="K83" s="24" t="s">
        <v>824</v>
      </c>
      <c r="L83" s="24"/>
      <c r="M83" s="24"/>
    </row>
    <row r="84" spans="1:13" s="86" customFormat="1" ht="22.5" x14ac:dyDescent="0.2">
      <c r="A84" s="86" t="s">
        <v>573</v>
      </c>
      <c r="B84" s="148">
        <v>79</v>
      </c>
      <c r="C84" s="46">
        <v>89</v>
      </c>
      <c r="D84" s="149" t="s">
        <v>566</v>
      </c>
      <c r="E84" s="187" t="s">
        <v>1200</v>
      </c>
      <c r="F84" s="21"/>
      <c r="G84" s="120" t="s">
        <v>824</v>
      </c>
      <c r="H84" s="24"/>
      <c r="I84" s="24"/>
      <c r="J84" s="121"/>
      <c r="K84" s="24"/>
      <c r="L84" s="24"/>
      <c r="M84" s="24"/>
    </row>
    <row r="85" spans="1:13" x14ac:dyDescent="0.2">
      <c r="A85" t="s">
        <v>574</v>
      </c>
      <c r="B85" s="148">
        <v>80</v>
      </c>
      <c r="C85" s="45">
        <v>92</v>
      </c>
      <c r="D85" s="193" t="s">
        <v>567</v>
      </c>
      <c r="E85" s="188" t="s">
        <v>1275</v>
      </c>
      <c r="F85" s="21"/>
      <c r="G85" s="120" t="s">
        <v>824</v>
      </c>
      <c r="H85" s="24"/>
      <c r="I85" s="24"/>
      <c r="J85" s="121"/>
      <c r="K85" s="24"/>
      <c r="L85" s="24"/>
      <c r="M85" s="24"/>
    </row>
    <row r="86" spans="1:13" x14ac:dyDescent="0.2">
      <c r="A86" t="s">
        <v>575</v>
      </c>
      <c r="B86" s="148">
        <v>81</v>
      </c>
      <c r="C86" s="45">
        <v>152</v>
      </c>
      <c r="D86" s="149">
        <v>560239</v>
      </c>
      <c r="E86" s="187" t="s">
        <v>1302</v>
      </c>
      <c r="F86" s="21"/>
      <c r="G86" s="120" t="s">
        <v>824</v>
      </c>
      <c r="H86" s="121" t="s">
        <v>824</v>
      </c>
      <c r="I86" s="24"/>
      <c r="J86" s="121"/>
      <c r="K86" s="24"/>
      <c r="L86" s="24"/>
      <c r="M86" s="24"/>
    </row>
    <row r="87" spans="1:13" ht="22.5" x14ac:dyDescent="0.2">
      <c r="A87" t="s">
        <v>576</v>
      </c>
      <c r="B87" s="148">
        <v>82</v>
      </c>
      <c r="C87" s="45">
        <v>94</v>
      </c>
      <c r="D87" s="149" t="s">
        <v>571</v>
      </c>
      <c r="E87" s="187" t="s">
        <v>1276</v>
      </c>
      <c r="F87" s="21"/>
      <c r="G87" s="120" t="s">
        <v>824</v>
      </c>
      <c r="H87" s="24" t="s">
        <v>824</v>
      </c>
      <c r="I87" s="24" t="s">
        <v>824</v>
      </c>
      <c r="J87" s="24" t="s">
        <v>824</v>
      </c>
      <c r="K87" s="121" t="s">
        <v>824</v>
      </c>
      <c r="L87" s="24"/>
      <c r="M87" s="24"/>
    </row>
    <row r="88" spans="1:13" ht="15" x14ac:dyDescent="0.2">
      <c r="A88" t="s">
        <v>577</v>
      </c>
      <c r="B88" s="148">
        <v>83</v>
      </c>
      <c r="C88" s="45">
        <v>95</v>
      </c>
      <c r="D88" s="149" t="s">
        <v>572</v>
      </c>
      <c r="E88" s="187" t="s">
        <v>997</v>
      </c>
      <c r="F88" s="21"/>
      <c r="G88" s="124" t="s">
        <v>824</v>
      </c>
      <c r="H88" s="123" t="s">
        <v>824</v>
      </c>
      <c r="I88" s="123" t="s">
        <v>824</v>
      </c>
      <c r="J88" s="123" t="s">
        <v>824</v>
      </c>
      <c r="K88" s="121" t="s">
        <v>824</v>
      </c>
      <c r="L88" s="24"/>
      <c r="M88" s="24"/>
    </row>
    <row r="89" spans="1:13" s="86" customFormat="1" ht="22.5" x14ac:dyDescent="0.2">
      <c r="A89" s="86" t="s">
        <v>578</v>
      </c>
      <c r="B89" s="148">
        <v>84</v>
      </c>
      <c r="C89" s="46">
        <v>96</v>
      </c>
      <c r="D89" s="149" t="s">
        <v>573</v>
      </c>
      <c r="E89" s="187" t="s">
        <v>998</v>
      </c>
      <c r="F89" s="21"/>
      <c r="G89" s="120" t="s">
        <v>824</v>
      </c>
      <c r="H89" s="24" t="s">
        <v>824</v>
      </c>
      <c r="I89" s="24" t="s">
        <v>824</v>
      </c>
      <c r="J89" s="24" t="s">
        <v>824</v>
      </c>
      <c r="K89" s="121" t="s">
        <v>824</v>
      </c>
      <c r="L89" s="24"/>
      <c r="M89" s="24"/>
    </row>
    <row r="90" spans="1:13" s="86" customFormat="1" ht="22.5" x14ac:dyDescent="0.2">
      <c r="A90" s="86" t="s">
        <v>579</v>
      </c>
      <c r="B90" s="148">
        <v>85</v>
      </c>
      <c r="C90" s="46">
        <v>98</v>
      </c>
      <c r="D90" s="149" t="s">
        <v>584</v>
      </c>
      <c r="E90" s="187" t="s">
        <v>1201</v>
      </c>
      <c r="F90" s="21"/>
      <c r="G90" s="120"/>
      <c r="H90" s="24"/>
      <c r="I90" s="24"/>
      <c r="J90" s="24" t="s">
        <v>824</v>
      </c>
      <c r="K90" s="24" t="s">
        <v>824</v>
      </c>
      <c r="L90" s="24"/>
      <c r="M90" s="24"/>
    </row>
    <row r="91" spans="1:13" x14ac:dyDescent="0.2">
      <c r="A91" t="s">
        <v>580</v>
      </c>
      <c r="B91" s="148">
        <v>86</v>
      </c>
      <c r="C91" s="45">
        <v>99</v>
      </c>
      <c r="D91" s="149" t="s">
        <v>575</v>
      </c>
      <c r="E91" s="187" t="s">
        <v>1202</v>
      </c>
      <c r="F91" s="125"/>
      <c r="G91" s="125"/>
      <c r="H91" s="117" t="s">
        <v>824</v>
      </c>
      <c r="I91" s="117"/>
      <c r="J91" s="117" t="s">
        <v>824</v>
      </c>
      <c r="K91" s="121"/>
      <c r="L91" s="117"/>
      <c r="M91" s="117"/>
    </row>
    <row r="92" spans="1:13" x14ac:dyDescent="0.2">
      <c r="A92" t="s">
        <v>581</v>
      </c>
      <c r="B92" s="148">
        <v>87</v>
      </c>
      <c r="C92" s="45">
        <v>100</v>
      </c>
      <c r="D92" s="149" t="s">
        <v>576</v>
      </c>
      <c r="E92" s="187" t="s">
        <v>1203</v>
      </c>
      <c r="F92" s="21"/>
      <c r="G92" s="120"/>
      <c r="H92" s="118"/>
      <c r="I92" s="24"/>
      <c r="J92" s="24" t="s">
        <v>824</v>
      </c>
      <c r="K92" s="24"/>
      <c r="L92" s="24"/>
      <c r="M92" s="24"/>
    </row>
    <row r="93" spans="1:13" x14ac:dyDescent="0.2">
      <c r="A93" t="s">
        <v>582</v>
      </c>
      <c r="B93" s="148">
        <v>88</v>
      </c>
      <c r="C93" s="45">
        <v>101</v>
      </c>
      <c r="D93" s="149" t="s">
        <v>577</v>
      </c>
      <c r="E93" s="187" t="s">
        <v>1204</v>
      </c>
      <c r="F93" s="21"/>
      <c r="G93" s="120"/>
      <c r="H93" s="24"/>
      <c r="I93" s="24"/>
      <c r="J93" s="24" t="s">
        <v>824</v>
      </c>
      <c r="K93" s="24"/>
      <c r="L93" s="24"/>
      <c r="M93" s="24"/>
    </row>
    <row r="94" spans="1:13" x14ac:dyDescent="0.2">
      <c r="A94" t="s">
        <v>584</v>
      </c>
      <c r="B94" s="148">
        <v>89</v>
      </c>
      <c r="C94" s="45">
        <v>103</v>
      </c>
      <c r="D94" s="149" t="s">
        <v>579</v>
      </c>
      <c r="E94" s="187" t="s">
        <v>1205</v>
      </c>
      <c r="F94" s="21"/>
      <c r="G94" s="120"/>
      <c r="H94" s="24"/>
      <c r="I94" s="24"/>
      <c r="J94" s="24" t="s">
        <v>824</v>
      </c>
      <c r="K94" s="24"/>
      <c r="L94" s="24"/>
      <c r="M94" s="24"/>
    </row>
    <row r="95" spans="1:13" x14ac:dyDescent="0.2">
      <c r="A95" t="s">
        <v>585</v>
      </c>
      <c r="B95" s="148">
        <v>90</v>
      </c>
      <c r="C95" s="45">
        <v>104</v>
      </c>
      <c r="D95" s="149" t="s">
        <v>580</v>
      </c>
      <c r="E95" s="187" t="s">
        <v>1206</v>
      </c>
      <c r="F95" s="21"/>
      <c r="G95" s="120"/>
      <c r="H95" s="24"/>
      <c r="I95" s="24"/>
      <c r="J95" s="24" t="s">
        <v>824</v>
      </c>
      <c r="K95" s="24"/>
      <c r="L95" s="24"/>
      <c r="M95" s="24"/>
    </row>
    <row r="96" spans="1:13" x14ac:dyDescent="0.2">
      <c r="A96" t="s">
        <v>586</v>
      </c>
      <c r="B96" s="148">
        <v>91</v>
      </c>
      <c r="C96" s="45">
        <v>105</v>
      </c>
      <c r="D96" s="149" t="s">
        <v>585</v>
      </c>
      <c r="E96" s="187" t="s">
        <v>1207</v>
      </c>
      <c r="F96" s="21"/>
      <c r="G96" s="120"/>
      <c r="H96" s="24"/>
      <c r="I96" s="24"/>
      <c r="J96" s="24" t="s">
        <v>824</v>
      </c>
      <c r="K96" s="24"/>
      <c r="L96" s="24"/>
      <c r="M96" s="24"/>
    </row>
    <row r="97" spans="1:13" x14ac:dyDescent="0.2">
      <c r="A97" t="s">
        <v>587</v>
      </c>
      <c r="B97" s="148">
        <v>92</v>
      </c>
      <c r="C97" s="45">
        <v>106</v>
      </c>
      <c r="D97" s="149" t="s">
        <v>586</v>
      </c>
      <c r="E97" s="187" t="s">
        <v>1208</v>
      </c>
      <c r="F97" s="21"/>
      <c r="G97" s="120"/>
      <c r="H97" s="24"/>
      <c r="I97" s="24"/>
      <c r="J97" s="24" t="s">
        <v>824</v>
      </c>
      <c r="K97" s="24"/>
      <c r="L97" s="24"/>
      <c r="M97" s="24"/>
    </row>
    <row r="98" spans="1:13" ht="22.5" x14ac:dyDescent="0.2">
      <c r="B98" s="148">
        <v>93</v>
      </c>
      <c r="C98" s="267">
        <v>107</v>
      </c>
      <c r="D98" s="268" t="s">
        <v>587</v>
      </c>
      <c r="E98" s="269" t="s">
        <v>1277</v>
      </c>
      <c r="F98" s="21"/>
      <c r="G98" s="120"/>
      <c r="H98" s="24"/>
      <c r="I98" s="24"/>
      <c r="J98" s="24" t="s">
        <v>824</v>
      </c>
      <c r="K98" s="24"/>
      <c r="L98" s="24"/>
      <c r="M98" s="24"/>
    </row>
    <row r="99" spans="1:13" x14ac:dyDescent="0.2">
      <c r="B99" s="148">
        <v>94</v>
      </c>
      <c r="C99" s="267">
        <v>108</v>
      </c>
      <c r="D99" s="268" t="s">
        <v>588</v>
      </c>
      <c r="E99" s="269" t="s">
        <v>1278</v>
      </c>
      <c r="F99" s="21"/>
      <c r="G99" s="120"/>
      <c r="H99" s="24"/>
      <c r="I99" s="24"/>
      <c r="J99" s="24" t="s">
        <v>824</v>
      </c>
      <c r="K99" s="24"/>
      <c r="L99" s="24"/>
      <c r="M99" s="24"/>
    </row>
    <row r="100" spans="1:13" x14ac:dyDescent="0.2">
      <c r="A100" t="s">
        <v>588</v>
      </c>
      <c r="B100" s="148">
        <v>95</v>
      </c>
      <c r="C100" s="267">
        <v>110</v>
      </c>
      <c r="D100" s="268" t="s">
        <v>589</v>
      </c>
      <c r="E100" s="269" t="s">
        <v>1209</v>
      </c>
      <c r="F100" s="21"/>
      <c r="G100" s="120"/>
      <c r="H100" s="24"/>
      <c r="I100" s="24"/>
      <c r="J100" s="24" t="s">
        <v>824</v>
      </c>
      <c r="K100" s="24"/>
      <c r="L100" s="24"/>
      <c r="M100" s="24"/>
    </row>
    <row r="101" spans="1:13" x14ac:dyDescent="0.2">
      <c r="B101" s="148">
        <v>96</v>
      </c>
      <c r="C101" s="267">
        <v>111</v>
      </c>
      <c r="D101" s="268" t="s">
        <v>590</v>
      </c>
      <c r="E101" s="269" t="s">
        <v>1279</v>
      </c>
      <c r="F101" s="21"/>
      <c r="G101" s="120"/>
      <c r="H101" s="24"/>
      <c r="I101" s="24"/>
      <c r="J101" s="24" t="s">
        <v>824</v>
      </c>
      <c r="K101" s="24"/>
      <c r="L101" s="24"/>
      <c r="M101" s="24"/>
    </row>
    <row r="102" spans="1:13" x14ac:dyDescent="0.2">
      <c r="A102" t="s">
        <v>589</v>
      </c>
      <c r="B102" s="148">
        <v>97</v>
      </c>
      <c r="C102" s="267">
        <v>113</v>
      </c>
      <c r="D102" s="268" t="s">
        <v>591</v>
      </c>
      <c r="E102" s="269" t="s">
        <v>1210</v>
      </c>
      <c r="F102" s="21"/>
      <c r="G102" s="120"/>
      <c r="H102" s="24"/>
      <c r="I102" s="24"/>
      <c r="J102" s="24" t="s">
        <v>824</v>
      </c>
      <c r="K102" s="24"/>
      <c r="L102" s="24"/>
      <c r="M102" s="24"/>
    </row>
    <row r="103" spans="1:13" x14ac:dyDescent="0.2">
      <c r="A103" t="s">
        <v>590</v>
      </c>
      <c r="B103" s="148">
        <v>98</v>
      </c>
      <c r="C103" s="45">
        <v>114</v>
      </c>
      <c r="D103" s="149" t="s">
        <v>592</v>
      </c>
      <c r="E103" s="187" t="s">
        <v>1211</v>
      </c>
      <c r="F103" s="21"/>
      <c r="G103" s="120"/>
      <c r="H103" s="24"/>
      <c r="I103" s="24"/>
      <c r="J103" s="24" t="s">
        <v>824</v>
      </c>
      <c r="K103" s="24"/>
      <c r="L103" s="24"/>
      <c r="M103" s="24"/>
    </row>
    <row r="104" spans="1:13" x14ac:dyDescent="0.2">
      <c r="A104" t="s">
        <v>591</v>
      </c>
      <c r="B104" s="148">
        <v>99</v>
      </c>
      <c r="C104" s="45">
        <v>116</v>
      </c>
      <c r="D104" s="149" t="s">
        <v>594</v>
      </c>
      <c r="E104" s="187" t="s">
        <v>1212</v>
      </c>
      <c r="F104" s="21"/>
      <c r="G104" s="120"/>
      <c r="H104" s="24"/>
      <c r="I104" s="24"/>
      <c r="J104" s="24" t="s">
        <v>824</v>
      </c>
      <c r="K104" s="24"/>
      <c r="L104" s="24"/>
      <c r="M104" s="24"/>
    </row>
    <row r="105" spans="1:13" x14ac:dyDescent="0.2">
      <c r="A105" t="s">
        <v>592</v>
      </c>
      <c r="B105" s="148">
        <v>100</v>
      </c>
      <c r="C105" s="45">
        <v>117</v>
      </c>
      <c r="D105" s="149" t="s">
        <v>595</v>
      </c>
      <c r="E105" s="187" t="s">
        <v>1213</v>
      </c>
      <c r="F105" s="21"/>
      <c r="G105" s="120"/>
      <c r="H105" s="24"/>
      <c r="I105" s="24"/>
      <c r="J105" s="24" t="s">
        <v>824</v>
      </c>
      <c r="K105" s="24"/>
      <c r="L105" s="24"/>
      <c r="M105" s="24"/>
    </row>
    <row r="106" spans="1:13" x14ac:dyDescent="0.2">
      <c r="A106" t="s">
        <v>593</v>
      </c>
      <c r="B106" s="148">
        <v>101</v>
      </c>
      <c r="C106" s="45">
        <v>118</v>
      </c>
      <c r="D106" s="149" t="s">
        <v>596</v>
      </c>
      <c r="E106" s="187" t="s">
        <v>1214</v>
      </c>
      <c r="F106" s="21"/>
      <c r="G106" s="120"/>
      <c r="H106" s="24"/>
      <c r="I106" s="24"/>
      <c r="J106" s="24" t="s">
        <v>824</v>
      </c>
      <c r="K106" s="24"/>
      <c r="L106" s="24"/>
      <c r="M106" s="24"/>
    </row>
    <row r="107" spans="1:13" ht="12" customHeight="1" x14ac:dyDescent="0.2">
      <c r="A107" t="s">
        <v>594</v>
      </c>
      <c r="B107" s="148">
        <v>102</v>
      </c>
      <c r="C107" s="45">
        <v>120</v>
      </c>
      <c r="D107" s="149" t="s">
        <v>597</v>
      </c>
      <c r="E107" s="187" t="s">
        <v>1215</v>
      </c>
      <c r="F107" s="21"/>
      <c r="G107" s="120"/>
      <c r="H107" s="24"/>
      <c r="I107" s="24"/>
      <c r="J107" s="24" t="s">
        <v>824</v>
      </c>
      <c r="K107" s="24"/>
      <c r="L107" s="24"/>
      <c r="M107" s="24"/>
    </row>
    <row r="108" spans="1:13" x14ac:dyDescent="0.2">
      <c r="A108" t="s">
        <v>595</v>
      </c>
      <c r="B108" s="148">
        <v>103</v>
      </c>
      <c r="C108" s="45">
        <v>121</v>
      </c>
      <c r="D108" s="149" t="s">
        <v>600</v>
      </c>
      <c r="E108" s="187" t="s">
        <v>1216</v>
      </c>
      <c r="F108" s="21"/>
      <c r="G108" s="120"/>
      <c r="H108" s="24"/>
      <c r="I108" s="24"/>
      <c r="J108" s="24" t="s">
        <v>824</v>
      </c>
      <c r="K108" s="24"/>
      <c r="L108" s="24"/>
      <c r="M108" s="24"/>
    </row>
    <row r="109" spans="1:13" s="86" customFormat="1" ht="22.5" x14ac:dyDescent="0.2">
      <c r="A109" s="86" t="s">
        <v>596</v>
      </c>
      <c r="B109" s="148">
        <v>104</v>
      </c>
      <c r="C109" s="46">
        <v>123</v>
      </c>
      <c r="D109" s="46" t="s">
        <v>751</v>
      </c>
      <c r="E109" s="189" t="s">
        <v>1217</v>
      </c>
      <c r="F109" s="126"/>
      <c r="G109" s="126"/>
      <c r="H109" s="127"/>
      <c r="I109" s="127"/>
      <c r="J109" s="24"/>
      <c r="K109" s="24" t="s">
        <v>824</v>
      </c>
      <c r="L109" s="127"/>
      <c r="M109" s="127"/>
    </row>
    <row r="110" spans="1:13" x14ac:dyDescent="0.2">
      <c r="A110" t="s">
        <v>597</v>
      </c>
      <c r="B110" s="148">
        <v>105</v>
      </c>
      <c r="C110" s="45">
        <v>124</v>
      </c>
      <c r="D110" s="149" t="s">
        <v>598</v>
      </c>
      <c r="E110" s="187" t="s">
        <v>1218</v>
      </c>
      <c r="F110" s="21"/>
      <c r="G110" s="120"/>
      <c r="H110" s="24"/>
      <c r="I110" s="24"/>
      <c r="J110" s="24" t="s">
        <v>824</v>
      </c>
      <c r="K110" s="24"/>
      <c r="L110" s="24"/>
      <c r="M110" s="24"/>
    </row>
    <row r="111" spans="1:13" x14ac:dyDescent="0.2">
      <c r="A111" t="s">
        <v>598</v>
      </c>
      <c r="B111" s="148">
        <v>106</v>
      </c>
      <c r="C111" s="45">
        <v>125</v>
      </c>
      <c r="D111" s="149" t="s">
        <v>601</v>
      </c>
      <c r="E111" s="187" t="s">
        <v>1219</v>
      </c>
      <c r="F111" s="21"/>
      <c r="G111" s="120"/>
      <c r="H111" s="24"/>
      <c r="I111" s="24"/>
      <c r="J111" s="24" t="s">
        <v>824</v>
      </c>
      <c r="K111" s="24"/>
      <c r="L111" s="24"/>
      <c r="M111" s="24"/>
    </row>
    <row r="112" spans="1:13" x14ac:dyDescent="0.2">
      <c r="A112" t="s">
        <v>599</v>
      </c>
      <c r="B112" s="148">
        <v>107</v>
      </c>
      <c r="C112" s="45">
        <v>126</v>
      </c>
      <c r="D112" s="46" t="s">
        <v>752</v>
      </c>
      <c r="E112" s="190" t="s">
        <v>1220</v>
      </c>
      <c r="F112" s="128"/>
      <c r="G112" s="7"/>
      <c r="H112" s="7"/>
      <c r="I112" s="7"/>
      <c r="J112" s="129" t="s">
        <v>824</v>
      </c>
      <c r="K112" s="7"/>
      <c r="L112" s="7"/>
      <c r="M112" s="7"/>
    </row>
    <row r="113" spans="1:13" x14ac:dyDescent="0.2">
      <c r="A113" t="s">
        <v>600</v>
      </c>
      <c r="B113" s="148">
        <v>108</v>
      </c>
      <c r="C113" s="45">
        <v>127</v>
      </c>
      <c r="D113" s="46" t="s">
        <v>753</v>
      </c>
      <c r="E113" s="190" t="s">
        <v>1281</v>
      </c>
      <c r="F113" s="128"/>
      <c r="G113" s="7"/>
      <c r="H113" s="7"/>
      <c r="I113" s="7"/>
      <c r="J113" s="129" t="s">
        <v>824</v>
      </c>
      <c r="K113" s="7"/>
      <c r="L113" s="7"/>
      <c r="M113" s="7"/>
    </row>
    <row r="114" spans="1:13" x14ac:dyDescent="0.2">
      <c r="A114" s="19" t="s">
        <v>601</v>
      </c>
      <c r="B114" s="148">
        <v>109</v>
      </c>
      <c r="C114" s="45">
        <v>128</v>
      </c>
      <c r="D114" s="149" t="s">
        <v>602</v>
      </c>
      <c r="E114" s="187" t="s">
        <v>1221</v>
      </c>
      <c r="F114" s="21"/>
      <c r="G114" s="120"/>
      <c r="H114" s="24"/>
      <c r="I114" s="24"/>
      <c r="J114" s="24" t="s">
        <v>824</v>
      </c>
      <c r="K114" s="24"/>
      <c r="L114" s="24"/>
      <c r="M114" s="24"/>
    </row>
    <row r="115" spans="1:13" s="86" customFormat="1" ht="22.5" x14ac:dyDescent="0.2">
      <c r="A115" s="86" t="s">
        <v>602</v>
      </c>
      <c r="B115" s="148">
        <v>110</v>
      </c>
      <c r="C115" s="46">
        <v>130</v>
      </c>
      <c r="D115" s="149" t="s">
        <v>603</v>
      </c>
      <c r="E115" s="187" t="s">
        <v>1222</v>
      </c>
      <c r="F115" s="21"/>
      <c r="G115" s="120"/>
      <c r="H115" s="24"/>
      <c r="I115" s="24"/>
      <c r="J115" s="24" t="s">
        <v>824</v>
      </c>
      <c r="K115" s="24"/>
      <c r="L115" s="24"/>
      <c r="M115" s="24"/>
    </row>
    <row r="116" spans="1:13" s="86" customFormat="1" x14ac:dyDescent="0.2">
      <c r="B116" s="148">
        <v>111</v>
      </c>
      <c r="C116" s="271">
        <v>129</v>
      </c>
      <c r="D116" s="271" t="s">
        <v>1282</v>
      </c>
      <c r="E116" s="327" t="s">
        <v>1283</v>
      </c>
      <c r="F116" s="21"/>
      <c r="G116" s="120"/>
      <c r="H116" s="24"/>
      <c r="I116" s="24"/>
      <c r="J116" s="24" t="s">
        <v>824</v>
      </c>
      <c r="K116" s="24"/>
      <c r="L116" s="24"/>
      <c r="M116" s="24"/>
    </row>
    <row r="117" spans="1:13" x14ac:dyDescent="0.2">
      <c r="A117" t="s">
        <v>603</v>
      </c>
      <c r="B117" s="148">
        <v>112</v>
      </c>
      <c r="C117" s="45">
        <v>130</v>
      </c>
      <c r="D117" s="46">
        <v>560215</v>
      </c>
      <c r="E117" s="190" t="s">
        <v>1223</v>
      </c>
      <c r="F117" s="125"/>
      <c r="G117" s="125"/>
      <c r="H117" s="117"/>
      <c r="I117" s="117"/>
      <c r="J117" s="117" t="s">
        <v>824</v>
      </c>
      <c r="K117" s="117"/>
      <c r="L117" s="117"/>
      <c r="M117" s="117"/>
    </row>
    <row r="118" spans="1:13" x14ac:dyDescent="0.2">
      <c r="A118" t="s">
        <v>605</v>
      </c>
      <c r="B118" s="148">
        <v>113</v>
      </c>
      <c r="C118" s="45">
        <v>131</v>
      </c>
      <c r="D118" s="149" t="s">
        <v>604</v>
      </c>
      <c r="E118" s="187" t="s">
        <v>1224</v>
      </c>
      <c r="F118" s="21"/>
      <c r="G118" s="120"/>
      <c r="H118" s="24"/>
      <c r="I118" s="24"/>
      <c r="J118" s="24" t="s">
        <v>824</v>
      </c>
      <c r="K118" s="24"/>
      <c r="L118" s="24"/>
      <c r="M118" s="24"/>
    </row>
    <row r="119" spans="1:13" x14ac:dyDescent="0.2">
      <c r="A119" t="s">
        <v>606</v>
      </c>
      <c r="B119" s="148">
        <v>114</v>
      </c>
      <c r="C119" s="45">
        <v>132</v>
      </c>
      <c r="D119" s="149" t="s">
        <v>605</v>
      </c>
      <c r="E119" s="187" t="s">
        <v>1225</v>
      </c>
      <c r="F119" s="21"/>
      <c r="G119" s="120"/>
      <c r="H119" s="24"/>
      <c r="I119" s="24"/>
      <c r="J119" s="24" t="s">
        <v>824</v>
      </c>
      <c r="K119" s="24"/>
      <c r="L119" s="24"/>
      <c r="M119" s="24"/>
    </row>
    <row r="120" spans="1:13" s="86" customFormat="1" ht="22.5" x14ac:dyDescent="0.2">
      <c r="A120" s="86" t="s">
        <v>607</v>
      </c>
      <c r="B120" s="148">
        <v>115</v>
      </c>
      <c r="C120" s="46">
        <v>133</v>
      </c>
      <c r="D120" s="46">
        <v>560219</v>
      </c>
      <c r="E120" s="188" t="s">
        <v>1226</v>
      </c>
      <c r="F120" s="125"/>
      <c r="G120" s="125"/>
      <c r="H120" s="117"/>
      <c r="I120" s="117"/>
      <c r="J120" s="117" t="s">
        <v>824</v>
      </c>
      <c r="K120" s="117"/>
      <c r="L120" s="117"/>
      <c r="M120" s="117"/>
    </row>
    <row r="121" spans="1:13" x14ac:dyDescent="0.2">
      <c r="A121" t="s">
        <v>608</v>
      </c>
      <c r="B121" s="148">
        <v>116</v>
      </c>
      <c r="C121" s="45">
        <v>134</v>
      </c>
      <c r="D121" s="46">
        <v>560221</v>
      </c>
      <c r="E121" s="188" t="s">
        <v>1227</v>
      </c>
      <c r="F121" s="125"/>
      <c r="G121" s="125"/>
      <c r="H121" s="117"/>
      <c r="I121" s="117"/>
      <c r="J121" s="117" t="s">
        <v>824</v>
      </c>
      <c r="K121" s="117"/>
      <c r="L121" s="117"/>
      <c r="M121" s="117"/>
    </row>
    <row r="122" spans="1:13" s="86" customFormat="1" ht="22.5" x14ac:dyDescent="0.2">
      <c r="A122" s="86" t="s">
        <v>609</v>
      </c>
      <c r="B122" s="148">
        <v>117</v>
      </c>
      <c r="C122" s="46">
        <v>134</v>
      </c>
      <c r="D122" s="149" t="s">
        <v>606</v>
      </c>
      <c r="E122" s="187" t="s">
        <v>1228</v>
      </c>
      <c r="F122" s="21"/>
      <c r="G122" s="120"/>
      <c r="H122" s="24"/>
      <c r="I122" s="24"/>
      <c r="J122" s="24" t="s">
        <v>824</v>
      </c>
      <c r="K122" s="24"/>
      <c r="L122" s="24"/>
      <c r="M122" s="24"/>
    </row>
    <row r="123" spans="1:13" x14ac:dyDescent="0.2">
      <c r="A123" t="s">
        <v>612</v>
      </c>
      <c r="B123" s="148">
        <v>118</v>
      </c>
      <c r="C123" s="45">
        <v>137</v>
      </c>
      <c r="D123" s="149" t="s">
        <v>607</v>
      </c>
      <c r="E123" s="187" t="s">
        <v>1229</v>
      </c>
      <c r="F123" s="21"/>
      <c r="G123" s="120"/>
      <c r="H123" s="24"/>
      <c r="I123" s="24"/>
      <c r="J123" s="24" t="s">
        <v>824</v>
      </c>
      <c r="K123" s="24"/>
      <c r="L123" s="24"/>
      <c r="M123" s="24"/>
    </row>
    <row r="124" spans="1:13" x14ac:dyDescent="0.2">
      <c r="A124" t="s">
        <v>614</v>
      </c>
      <c r="B124" s="148">
        <v>119</v>
      </c>
      <c r="C124" s="45">
        <v>138</v>
      </c>
      <c r="D124" s="149" t="s">
        <v>747</v>
      </c>
      <c r="E124" s="187" t="s">
        <v>1230</v>
      </c>
      <c r="F124" s="21"/>
      <c r="G124" s="120"/>
      <c r="H124" s="24"/>
      <c r="I124" s="24"/>
      <c r="J124" s="24" t="s">
        <v>824</v>
      </c>
      <c r="K124" s="24"/>
      <c r="L124" s="24"/>
      <c r="M124" s="24"/>
    </row>
    <row r="125" spans="1:13" x14ac:dyDescent="0.2">
      <c r="A125" t="s">
        <v>615</v>
      </c>
      <c r="B125" s="148">
        <v>120</v>
      </c>
      <c r="C125" s="45">
        <v>139</v>
      </c>
      <c r="D125" s="149" t="s">
        <v>608</v>
      </c>
      <c r="E125" s="187" t="s">
        <v>1231</v>
      </c>
      <c r="F125" s="21"/>
      <c r="G125" s="120"/>
      <c r="H125" s="24"/>
      <c r="I125" s="24"/>
      <c r="J125" s="24" t="s">
        <v>824</v>
      </c>
      <c r="K125" s="24"/>
      <c r="L125" s="24"/>
      <c r="M125" s="24"/>
    </row>
    <row r="126" spans="1:13" x14ac:dyDescent="0.2">
      <c r="A126" s="19" t="s">
        <v>616</v>
      </c>
      <c r="B126" s="148">
        <v>121</v>
      </c>
      <c r="C126" s="46">
        <v>140</v>
      </c>
      <c r="D126" s="46">
        <v>560227</v>
      </c>
      <c r="E126" s="189" t="s">
        <v>1232</v>
      </c>
      <c r="F126" s="125"/>
      <c r="G126" s="125"/>
      <c r="H126" s="117"/>
      <c r="I126" s="117"/>
      <c r="J126" s="117" t="s">
        <v>824</v>
      </c>
      <c r="K126" s="117"/>
      <c r="L126" s="117"/>
      <c r="M126" s="117"/>
    </row>
    <row r="127" spans="1:13" x14ac:dyDescent="0.2">
      <c r="A127" s="42" t="s">
        <v>662</v>
      </c>
      <c r="B127" s="148">
        <v>122</v>
      </c>
      <c r="C127" s="46">
        <v>140</v>
      </c>
      <c r="D127" s="149" t="s">
        <v>609</v>
      </c>
      <c r="E127" s="187" t="s">
        <v>1280</v>
      </c>
      <c r="F127" s="21"/>
      <c r="G127" s="120"/>
      <c r="H127" s="24"/>
      <c r="I127" s="24"/>
      <c r="J127" s="24" t="s">
        <v>824</v>
      </c>
      <c r="K127" s="24"/>
      <c r="L127" s="24"/>
      <c r="M127" s="24"/>
    </row>
    <row r="128" spans="1:13" x14ac:dyDescent="0.2">
      <c r="A128" s="42" t="s">
        <v>663</v>
      </c>
      <c r="B128" s="148">
        <v>123</v>
      </c>
      <c r="C128" s="46">
        <v>141</v>
      </c>
      <c r="D128" s="186">
        <v>560228</v>
      </c>
      <c r="E128" s="189" t="s">
        <v>1233</v>
      </c>
      <c r="F128" s="125"/>
      <c r="G128" s="125"/>
      <c r="H128" s="117"/>
      <c r="I128" s="117"/>
      <c r="J128" s="117" t="s">
        <v>824</v>
      </c>
      <c r="K128" s="117"/>
      <c r="L128" s="117"/>
      <c r="M128" s="117"/>
    </row>
    <row r="129" spans="1:13" x14ac:dyDescent="0.2">
      <c r="A129" s="25" t="s">
        <v>664</v>
      </c>
      <c r="B129" s="148">
        <v>124</v>
      </c>
      <c r="C129" s="44">
        <v>145</v>
      </c>
      <c r="D129" s="149" t="s">
        <v>610</v>
      </c>
      <c r="E129" s="187" t="s">
        <v>1234</v>
      </c>
      <c r="F129" s="21"/>
      <c r="G129" s="120"/>
      <c r="H129" s="24"/>
      <c r="I129" s="24"/>
      <c r="J129" s="24" t="s">
        <v>824</v>
      </c>
      <c r="K129" s="24"/>
      <c r="L129" s="24"/>
      <c r="M129" s="24"/>
    </row>
    <row r="130" spans="1:13" x14ac:dyDescent="0.2">
      <c r="A130" s="25" t="s">
        <v>665</v>
      </c>
      <c r="B130" s="148">
        <v>125</v>
      </c>
      <c r="C130" s="44">
        <v>146</v>
      </c>
      <c r="D130" s="149" t="s">
        <v>611</v>
      </c>
      <c r="E130" s="187" t="s">
        <v>1235</v>
      </c>
      <c r="F130" s="21"/>
      <c r="G130" s="120"/>
      <c r="H130" s="24"/>
      <c r="I130" s="24"/>
      <c r="J130" s="24" t="s">
        <v>824</v>
      </c>
      <c r="K130" s="24"/>
      <c r="L130" s="24"/>
      <c r="M130" s="24"/>
    </row>
    <row r="131" spans="1:13" x14ac:dyDescent="0.2">
      <c r="A131" s="25" t="s">
        <v>666</v>
      </c>
      <c r="B131" s="148">
        <v>126</v>
      </c>
      <c r="C131" s="44">
        <v>149</v>
      </c>
      <c r="D131" s="149" t="s">
        <v>612</v>
      </c>
      <c r="E131" s="187" t="s">
        <v>1236</v>
      </c>
      <c r="F131" s="21"/>
      <c r="G131" s="120"/>
      <c r="H131" s="24"/>
      <c r="I131" s="24"/>
      <c r="J131" s="24" t="s">
        <v>824</v>
      </c>
      <c r="K131" s="24"/>
      <c r="L131" s="24"/>
      <c r="M131" s="24"/>
    </row>
    <row r="132" spans="1:13" x14ac:dyDescent="0.2">
      <c r="A132" s="25" t="s">
        <v>667</v>
      </c>
      <c r="B132" s="148">
        <v>127</v>
      </c>
      <c r="C132" s="44">
        <v>152</v>
      </c>
      <c r="D132" s="149" t="s">
        <v>599</v>
      </c>
      <c r="E132" s="187" t="s">
        <v>1237</v>
      </c>
      <c r="F132" s="21"/>
      <c r="G132" s="120"/>
      <c r="H132" s="24"/>
      <c r="I132" s="24"/>
      <c r="J132" s="24" t="s">
        <v>824</v>
      </c>
      <c r="K132" s="24"/>
      <c r="L132" s="24"/>
      <c r="M132" s="24"/>
    </row>
    <row r="133" spans="1:13" x14ac:dyDescent="0.2">
      <c r="A133" s="43"/>
      <c r="B133" s="148">
        <v>128</v>
      </c>
      <c r="C133" s="44">
        <v>153</v>
      </c>
      <c r="D133" s="149" t="s">
        <v>613</v>
      </c>
      <c r="E133" s="187" t="s">
        <v>1238</v>
      </c>
      <c r="F133" s="21"/>
      <c r="G133" s="124" t="s">
        <v>824</v>
      </c>
      <c r="H133" s="24"/>
      <c r="I133" s="24"/>
      <c r="J133" s="118"/>
      <c r="K133" s="24"/>
      <c r="L133" s="24"/>
      <c r="M133" s="24"/>
    </row>
    <row r="134" spans="1:13" x14ac:dyDescent="0.2">
      <c r="B134" s="148">
        <v>129</v>
      </c>
      <c r="C134" s="44">
        <v>159</v>
      </c>
      <c r="D134" s="149" t="s">
        <v>748</v>
      </c>
      <c r="E134" s="187" t="s">
        <v>1239</v>
      </c>
      <c r="F134" s="21"/>
      <c r="G134" s="21"/>
      <c r="H134" s="121"/>
      <c r="I134" s="121"/>
      <c r="J134" s="24" t="s">
        <v>824</v>
      </c>
      <c r="K134" s="121"/>
      <c r="L134" s="121"/>
      <c r="M134" s="121"/>
    </row>
    <row r="135" spans="1:13" x14ac:dyDescent="0.2">
      <c r="B135" s="148">
        <v>130</v>
      </c>
      <c r="C135" s="44">
        <v>161</v>
      </c>
      <c r="D135" s="149" t="s">
        <v>749</v>
      </c>
      <c r="E135" s="187" t="s">
        <v>1240</v>
      </c>
      <c r="F135" s="21"/>
      <c r="G135" s="21"/>
      <c r="H135" s="121"/>
      <c r="I135" s="121"/>
      <c r="J135" s="24" t="s">
        <v>824</v>
      </c>
      <c r="K135" s="121"/>
      <c r="L135" s="121"/>
      <c r="M135" s="121"/>
    </row>
    <row r="136" spans="1:13" x14ac:dyDescent="0.2">
      <c r="B136" s="148">
        <v>131</v>
      </c>
      <c r="C136" s="46">
        <v>170</v>
      </c>
      <c r="D136" s="149" t="s">
        <v>616</v>
      </c>
      <c r="E136" s="187" t="s">
        <v>1241</v>
      </c>
      <c r="F136" s="21"/>
      <c r="G136" s="21"/>
      <c r="H136" s="121"/>
      <c r="I136" s="121"/>
      <c r="J136" s="121"/>
      <c r="K136" s="24" t="s">
        <v>824</v>
      </c>
      <c r="L136" s="121"/>
      <c r="M136" s="121"/>
    </row>
    <row r="137" spans="1:13" x14ac:dyDescent="0.2">
      <c r="B137" s="148">
        <v>132</v>
      </c>
      <c r="C137" s="44">
        <v>171</v>
      </c>
      <c r="D137" s="149" t="s">
        <v>53</v>
      </c>
      <c r="E137" s="187" t="s">
        <v>1242</v>
      </c>
      <c r="F137" s="21"/>
      <c r="G137" s="24"/>
      <c r="H137" s="24"/>
      <c r="I137" s="24"/>
      <c r="J137" s="121"/>
      <c r="K137" s="24" t="s">
        <v>824</v>
      </c>
      <c r="L137" s="119"/>
      <c r="M137" s="119"/>
    </row>
    <row r="138" spans="1:13" x14ac:dyDescent="0.2">
      <c r="A138" t="s">
        <v>27</v>
      </c>
      <c r="B138" s="148">
        <v>133</v>
      </c>
      <c r="C138" s="44">
        <v>177</v>
      </c>
      <c r="D138" s="149" t="s">
        <v>667</v>
      </c>
      <c r="E138" s="187" t="s">
        <v>754</v>
      </c>
      <c r="F138" s="21"/>
      <c r="G138" s="21"/>
      <c r="H138" s="121" t="s">
        <v>824</v>
      </c>
      <c r="I138" s="121"/>
      <c r="J138" s="118" t="s">
        <v>824</v>
      </c>
      <c r="K138" s="121"/>
      <c r="L138" s="121"/>
      <c r="M138" s="121"/>
    </row>
    <row r="139" spans="1:13" s="5" customFormat="1" x14ac:dyDescent="0.2">
      <c r="B139" s="270">
        <v>134</v>
      </c>
      <c r="C139" s="271">
        <v>142</v>
      </c>
      <c r="D139" s="271">
        <v>560229</v>
      </c>
      <c r="E139" s="272" t="s">
        <v>1284</v>
      </c>
      <c r="F139" s="266"/>
      <c r="G139" s="266"/>
      <c r="H139" s="121" t="s">
        <v>824</v>
      </c>
      <c r="I139" s="266"/>
      <c r="J139" s="266"/>
      <c r="K139" s="266"/>
      <c r="L139" s="266"/>
      <c r="M139" s="266"/>
    </row>
    <row r="140" spans="1:13" s="5" customFormat="1" x14ac:dyDescent="0.2">
      <c r="B140" s="270">
        <v>135</v>
      </c>
      <c r="C140" s="271">
        <v>143</v>
      </c>
      <c r="D140" s="271">
        <v>560230</v>
      </c>
      <c r="E140" s="272" t="s">
        <v>1285</v>
      </c>
      <c r="F140" s="266"/>
      <c r="G140" s="266"/>
      <c r="H140" s="266"/>
      <c r="I140" s="266"/>
      <c r="J140" s="118" t="s">
        <v>824</v>
      </c>
      <c r="K140" s="266"/>
      <c r="L140" s="266"/>
      <c r="M140" s="266"/>
    </row>
    <row r="141" spans="1:13" s="5" customFormat="1" x14ac:dyDescent="0.2">
      <c r="B141" s="270">
        <v>136</v>
      </c>
      <c r="C141" s="271">
        <v>144</v>
      </c>
      <c r="D141" s="273" t="s">
        <v>1286</v>
      </c>
      <c r="E141" s="274" t="s">
        <v>1287</v>
      </c>
      <c r="F141" s="266"/>
      <c r="G141" s="266"/>
      <c r="H141" s="118" t="s">
        <v>824</v>
      </c>
      <c r="I141" s="266"/>
      <c r="J141" s="118" t="s">
        <v>824</v>
      </c>
      <c r="K141" s="266"/>
      <c r="L141" s="266"/>
      <c r="M141" s="266"/>
    </row>
    <row r="142" spans="1:13" s="5" customFormat="1" ht="22.5" x14ac:dyDescent="0.2">
      <c r="B142" s="270">
        <v>137</v>
      </c>
      <c r="C142" s="271">
        <v>145</v>
      </c>
      <c r="D142" s="273" t="s">
        <v>1288</v>
      </c>
      <c r="E142" s="274" t="s">
        <v>1289</v>
      </c>
      <c r="F142" s="266"/>
      <c r="G142" s="266"/>
      <c r="H142" s="266"/>
      <c r="I142" s="266"/>
      <c r="J142" s="118" t="s">
        <v>824</v>
      </c>
      <c r="K142" s="266"/>
      <c r="L142" s="266"/>
      <c r="M142" s="266"/>
    </row>
    <row r="143" spans="1:13" s="5" customFormat="1" x14ac:dyDescent="0.2">
      <c r="B143" s="270">
        <v>138</v>
      </c>
      <c r="C143" s="271">
        <v>146</v>
      </c>
      <c r="D143" s="273" t="s">
        <v>1290</v>
      </c>
      <c r="E143" s="274" t="s">
        <v>1291</v>
      </c>
      <c r="F143" s="266"/>
      <c r="G143" s="266"/>
      <c r="H143" s="266"/>
      <c r="I143" s="266"/>
      <c r="J143" s="118" t="s">
        <v>824</v>
      </c>
      <c r="K143" s="266"/>
      <c r="L143" s="266"/>
      <c r="M143" s="266"/>
    </row>
    <row r="144" spans="1:13" s="5" customFormat="1" x14ac:dyDescent="0.2">
      <c r="B144" s="270">
        <v>139</v>
      </c>
      <c r="C144" s="271">
        <v>147</v>
      </c>
      <c r="D144" s="273" t="s">
        <v>1292</v>
      </c>
      <c r="E144" s="274" t="s">
        <v>1293</v>
      </c>
      <c r="F144" s="266"/>
      <c r="G144" s="266"/>
      <c r="H144" s="266"/>
      <c r="I144" s="266"/>
      <c r="J144" s="118" t="s">
        <v>824</v>
      </c>
      <c r="K144" s="266"/>
      <c r="L144" s="266"/>
      <c r="M144" s="266"/>
    </row>
    <row r="145" spans="2:13" s="5" customFormat="1" x14ac:dyDescent="0.2">
      <c r="B145" s="270">
        <v>140</v>
      </c>
      <c r="C145" s="271">
        <v>148</v>
      </c>
      <c r="D145" s="273" t="s">
        <v>1294</v>
      </c>
      <c r="E145" s="274" t="s">
        <v>1295</v>
      </c>
      <c r="F145" s="266"/>
      <c r="G145" s="266"/>
      <c r="H145" s="361" t="s">
        <v>824</v>
      </c>
      <c r="I145" s="266"/>
      <c r="J145" s="118" t="s">
        <v>824</v>
      </c>
      <c r="K145" s="266"/>
      <c r="L145" s="266"/>
      <c r="M145" s="266"/>
    </row>
    <row r="146" spans="2:13" s="5" customFormat="1" x14ac:dyDescent="0.2">
      <c r="B146" s="270">
        <v>141</v>
      </c>
      <c r="C146" s="271">
        <v>149</v>
      </c>
      <c r="D146" s="273" t="s">
        <v>1296</v>
      </c>
      <c r="E146" s="274" t="s">
        <v>1297</v>
      </c>
      <c r="F146" s="266"/>
      <c r="G146" s="266"/>
      <c r="H146" s="266"/>
      <c r="I146" s="266"/>
      <c r="J146" s="118" t="s">
        <v>824</v>
      </c>
      <c r="K146" s="266"/>
      <c r="L146" s="266"/>
      <c r="M146" s="266"/>
    </row>
    <row r="147" spans="2:13" s="5" customFormat="1" x14ac:dyDescent="0.2">
      <c r="B147" s="270">
        <v>142</v>
      </c>
      <c r="C147" s="271">
        <v>150</v>
      </c>
      <c r="D147" s="273" t="s">
        <v>1298</v>
      </c>
      <c r="E147" s="274" t="s">
        <v>1299</v>
      </c>
      <c r="F147" s="266"/>
      <c r="G147" s="266"/>
      <c r="H147" s="266"/>
      <c r="I147" s="266"/>
      <c r="J147" s="118" t="s">
        <v>824</v>
      </c>
      <c r="K147" s="266"/>
      <c r="L147" s="266"/>
      <c r="M147" s="266"/>
    </row>
    <row r="148" spans="2:13" s="5" customFormat="1" x14ac:dyDescent="0.2">
      <c r="B148" s="270">
        <v>143</v>
      </c>
      <c r="C148" s="271">
        <v>151</v>
      </c>
      <c r="D148" s="273" t="s">
        <v>1300</v>
      </c>
      <c r="E148" s="274" t="s">
        <v>1301</v>
      </c>
      <c r="F148" s="266"/>
      <c r="G148" s="266"/>
      <c r="H148" s="266"/>
      <c r="I148" s="266"/>
      <c r="J148" s="118" t="s">
        <v>824</v>
      </c>
      <c r="K148" s="266"/>
      <c r="L148" s="266"/>
      <c r="M148" s="266"/>
    </row>
  </sheetData>
  <mergeCells count="13">
    <mergeCell ref="B3:B4"/>
    <mergeCell ref="C3:C4"/>
    <mergeCell ref="M3:M4"/>
    <mergeCell ref="F1:G1"/>
    <mergeCell ref="J1:M1"/>
    <mergeCell ref="F3:F4"/>
    <mergeCell ref="G3:G4"/>
    <mergeCell ref="H3:H4"/>
    <mergeCell ref="I3:K3"/>
    <mergeCell ref="L3:L4"/>
    <mergeCell ref="D2:M2"/>
    <mergeCell ref="D3:D4"/>
    <mergeCell ref="E3:E4"/>
  </mergeCells>
  <pageMargins left="0.59055118110236227" right="0.39370078740157483" top="0.59055118110236227" bottom="0.39370078740157483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18"/>
  <sheetViews>
    <sheetView view="pageBreakPreview" zoomScale="99" zoomScaleNormal="100" zoomScaleSheetLayoutView="99" workbookViewId="0">
      <selection activeCell="F10" sqref="F10"/>
    </sheetView>
  </sheetViews>
  <sheetFormatPr defaultColWidth="8.85546875" defaultRowHeight="15.75" x14ac:dyDescent="0.25"/>
  <cols>
    <col min="1" max="1" width="16.28515625" style="3" customWidth="1"/>
    <col min="2" max="2" width="40.7109375" style="3" customWidth="1"/>
    <col min="3" max="3" width="18.5703125" style="2" customWidth="1"/>
    <col min="4" max="4" width="17.28515625" style="2" customWidth="1"/>
    <col min="5" max="16384" width="8.85546875" style="4"/>
  </cols>
  <sheetData>
    <row r="1" spans="1:4" ht="51.75" customHeight="1" x14ac:dyDescent="0.25">
      <c r="C1" s="434" t="s">
        <v>2594</v>
      </c>
      <c r="D1" s="435"/>
    </row>
    <row r="2" spans="1:4" ht="26.25" customHeight="1" x14ac:dyDescent="0.25">
      <c r="A2" s="436" t="s">
        <v>2370</v>
      </c>
      <c r="B2" s="436"/>
      <c r="C2" s="436"/>
      <c r="D2" s="436"/>
    </row>
    <row r="3" spans="1:4" ht="15.75" customHeight="1" x14ac:dyDescent="0.25">
      <c r="A3" s="9"/>
      <c r="B3" s="9"/>
      <c r="C3" s="9"/>
      <c r="D3" s="38" t="s">
        <v>213</v>
      </c>
    </row>
    <row r="4" spans="1:4" ht="30" customHeight="1" x14ac:dyDescent="0.25">
      <c r="A4" s="440"/>
      <c r="B4" s="441"/>
      <c r="C4" s="10" t="s">
        <v>363</v>
      </c>
      <c r="D4" s="10" t="s">
        <v>364</v>
      </c>
    </row>
    <row r="5" spans="1:4" s="5" customFormat="1" ht="21" customHeight="1" x14ac:dyDescent="0.2">
      <c r="A5" s="442" t="s">
        <v>655</v>
      </c>
      <c r="B5" s="443"/>
      <c r="C5" s="82">
        <v>1920.21</v>
      </c>
      <c r="D5" s="82">
        <v>1920.21</v>
      </c>
    </row>
    <row r="6" spans="1:4" ht="21" customHeight="1" x14ac:dyDescent="0.25">
      <c r="A6" s="442" t="s">
        <v>654</v>
      </c>
      <c r="B6" s="443"/>
      <c r="C6" s="82">
        <v>3725.53</v>
      </c>
      <c r="D6" s="82">
        <v>3725.53</v>
      </c>
    </row>
    <row r="7" spans="1:4" ht="86.25" customHeight="1" x14ac:dyDescent="0.25">
      <c r="A7" s="52" t="s">
        <v>942</v>
      </c>
      <c r="B7" s="53" t="s">
        <v>826</v>
      </c>
      <c r="C7" s="83">
        <v>15511.9</v>
      </c>
      <c r="D7" s="83">
        <v>15511.9</v>
      </c>
    </row>
    <row r="8" spans="1:4" ht="41.25" customHeight="1" x14ac:dyDescent="0.25">
      <c r="A8" s="436" t="s">
        <v>2371</v>
      </c>
      <c r="B8" s="436"/>
      <c r="C8" s="436"/>
      <c r="D8" s="436"/>
    </row>
    <row r="9" spans="1:4" ht="33" customHeight="1" x14ac:dyDescent="0.25">
      <c r="A9" s="10" t="s">
        <v>709</v>
      </c>
      <c r="B9" s="444" t="s">
        <v>700</v>
      </c>
      <c r="C9" s="445"/>
      <c r="D9" s="10" t="s">
        <v>81</v>
      </c>
    </row>
    <row r="10" spans="1:4" ht="21.75" customHeight="1" x14ac:dyDescent="0.25">
      <c r="A10" s="54">
        <v>1001</v>
      </c>
      <c r="B10" s="437" t="s">
        <v>701</v>
      </c>
      <c r="C10" s="438"/>
      <c r="D10" s="81">
        <v>9000</v>
      </c>
    </row>
    <row r="11" spans="1:4" ht="21.75" customHeight="1" x14ac:dyDescent="0.25">
      <c r="A11" s="54">
        <v>1002</v>
      </c>
      <c r="B11" s="437" t="s">
        <v>702</v>
      </c>
      <c r="C11" s="438"/>
      <c r="D11" s="81">
        <v>18000</v>
      </c>
    </row>
    <row r="12" spans="1:4" ht="21.75" customHeight="1" x14ac:dyDescent="0.25">
      <c r="A12" s="54">
        <v>1003</v>
      </c>
      <c r="B12" s="437" t="s">
        <v>703</v>
      </c>
      <c r="C12" s="438"/>
      <c r="D12" s="81">
        <v>27000</v>
      </c>
    </row>
    <row r="13" spans="1:4" ht="21.75" customHeight="1" x14ac:dyDescent="0.25">
      <c r="A13" s="54">
        <v>1004</v>
      </c>
      <c r="B13" s="446" t="s">
        <v>704</v>
      </c>
      <c r="C13" s="447"/>
      <c r="D13" s="81">
        <v>28000</v>
      </c>
    </row>
    <row r="14" spans="1:4" ht="21.75" customHeight="1" x14ac:dyDescent="0.25">
      <c r="A14" s="54">
        <v>1005</v>
      </c>
      <c r="B14" s="437" t="s">
        <v>705</v>
      </c>
      <c r="C14" s="438"/>
      <c r="D14" s="81">
        <v>42000</v>
      </c>
    </row>
    <row r="15" spans="1:4" ht="21.75" customHeight="1" x14ac:dyDescent="0.25">
      <c r="A15" s="54">
        <v>1006</v>
      </c>
      <c r="B15" s="437" t="s">
        <v>706</v>
      </c>
      <c r="C15" s="438"/>
      <c r="D15" s="81">
        <v>25000</v>
      </c>
    </row>
    <row r="16" spans="1:4" ht="21.75" customHeight="1" x14ac:dyDescent="0.25">
      <c r="A16" s="54">
        <v>1007</v>
      </c>
      <c r="B16" s="437" t="s">
        <v>707</v>
      </c>
      <c r="C16" s="438"/>
      <c r="D16" s="81">
        <v>50000</v>
      </c>
    </row>
    <row r="17" spans="1:4" ht="21.75" customHeight="1" x14ac:dyDescent="0.25">
      <c r="A17" s="54">
        <v>1008</v>
      </c>
      <c r="B17" s="439" t="s">
        <v>708</v>
      </c>
      <c r="C17" s="439"/>
      <c r="D17" s="81">
        <v>75000</v>
      </c>
    </row>
    <row r="18" spans="1:4" ht="14.25" customHeight="1" x14ac:dyDescent="0.3">
      <c r="A18" s="35"/>
      <c r="B18" s="35"/>
      <c r="C18" s="19"/>
      <c r="D18" s="19"/>
    </row>
  </sheetData>
  <customSheetViews>
    <customSheetView guid="{A751BF42-68F4-4BC0-A7EA-44F046D619A6}" showPageBreaks="1" hiddenRows="1" view="pageBreakPreview" showRuler="0">
      <selection sqref="A1:C6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5">
    <mergeCell ref="B16:C16"/>
    <mergeCell ref="B17:C17"/>
    <mergeCell ref="A4:B4"/>
    <mergeCell ref="A5:B5"/>
    <mergeCell ref="A6:B6"/>
    <mergeCell ref="B9:C9"/>
    <mergeCell ref="B11:C11"/>
    <mergeCell ref="B12:C12"/>
    <mergeCell ref="B13:C13"/>
    <mergeCell ref="B14:C14"/>
    <mergeCell ref="C1:D1"/>
    <mergeCell ref="A2:D2"/>
    <mergeCell ref="A8:D8"/>
    <mergeCell ref="B10:C10"/>
    <mergeCell ref="B15:C15"/>
  </mergeCells>
  <phoneticPr fontId="5" type="noConversion"/>
  <pageMargins left="0.75" right="0.75" top="1" bottom="1" header="0.5" footer="0.5"/>
  <pageSetup paperSize="9" scale="92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9"/>
  <sheetViews>
    <sheetView view="pageBreakPreview" zoomScale="130" zoomScaleNormal="100" zoomScaleSheetLayoutView="130" workbookViewId="0">
      <selection activeCell="I3" sqref="I3"/>
    </sheetView>
  </sheetViews>
  <sheetFormatPr defaultRowHeight="15" x14ac:dyDescent="0.2"/>
  <cols>
    <col min="1" max="1" width="23" style="69" customWidth="1"/>
    <col min="2" max="2" width="27.140625" style="69" customWidth="1"/>
    <col min="3" max="4" width="27.28515625" style="69" customWidth="1"/>
    <col min="5" max="257" width="9.140625" style="69"/>
    <col min="258" max="258" width="23" style="69" customWidth="1"/>
    <col min="259" max="260" width="27.28515625" style="69" customWidth="1"/>
    <col min="261" max="513" width="9.140625" style="69"/>
    <col min="514" max="514" width="23" style="69" customWidth="1"/>
    <col min="515" max="516" width="27.28515625" style="69" customWidth="1"/>
    <col min="517" max="769" width="9.140625" style="69"/>
    <col min="770" max="770" width="23" style="69" customWidth="1"/>
    <col min="771" max="772" width="27.28515625" style="69" customWidth="1"/>
    <col min="773" max="1025" width="9.140625" style="69"/>
    <col min="1026" max="1026" width="23" style="69" customWidth="1"/>
    <col min="1027" max="1028" width="27.28515625" style="69" customWidth="1"/>
    <col min="1029" max="1281" width="9.140625" style="69"/>
    <col min="1282" max="1282" width="23" style="69" customWidth="1"/>
    <col min="1283" max="1284" width="27.28515625" style="69" customWidth="1"/>
    <col min="1285" max="1537" width="9.140625" style="69"/>
    <col min="1538" max="1538" width="23" style="69" customWidth="1"/>
    <col min="1539" max="1540" width="27.28515625" style="69" customWidth="1"/>
    <col min="1541" max="1793" width="9.140625" style="69"/>
    <col min="1794" max="1794" width="23" style="69" customWidth="1"/>
    <col min="1795" max="1796" width="27.28515625" style="69" customWidth="1"/>
    <col min="1797" max="2049" width="9.140625" style="69"/>
    <col min="2050" max="2050" width="23" style="69" customWidth="1"/>
    <col min="2051" max="2052" width="27.28515625" style="69" customWidth="1"/>
    <col min="2053" max="2305" width="9.140625" style="69"/>
    <col min="2306" max="2306" width="23" style="69" customWidth="1"/>
    <col min="2307" max="2308" width="27.28515625" style="69" customWidth="1"/>
    <col min="2309" max="2561" width="9.140625" style="69"/>
    <col min="2562" max="2562" width="23" style="69" customWidth="1"/>
    <col min="2563" max="2564" width="27.28515625" style="69" customWidth="1"/>
    <col min="2565" max="2817" width="9.140625" style="69"/>
    <col min="2818" max="2818" width="23" style="69" customWidth="1"/>
    <col min="2819" max="2820" width="27.28515625" style="69" customWidth="1"/>
    <col min="2821" max="3073" width="9.140625" style="69"/>
    <col min="3074" max="3074" width="23" style="69" customWidth="1"/>
    <col min="3075" max="3076" width="27.28515625" style="69" customWidth="1"/>
    <col min="3077" max="3329" width="9.140625" style="69"/>
    <col min="3330" max="3330" width="23" style="69" customWidth="1"/>
    <col min="3331" max="3332" width="27.28515625" style="69" customWidth="1"/>
    <col min="3333" max="3585" width="9.140625" style="69"/>
    <col min="3586" max="3586" width="23" style="69" customWidth="1"/>
    <col min="3587" max="3588" width="27.28515625" style="69" customWidth="1"/>
    <col min="3589" max="3841" width="9.140625" style="69"/>
    <col min="3842" max="3842" width="23" style="69" customWidth="1"/>
    <col min="3843" max="3844" width="27.28515625" style="69" customWidth="1"/>
    <col min="3845" max="4097" width="9.140625" style="69"/>
    <col min="4098" max="4098" width="23" style="69" customWidth="1"/>
    <col min="4099" max="4100" width="27.28515625" style="69" customWidth="1"/>
    <col min="4101" max="4353" width="9.140625" style="69"/>
    <col min="4354" max="4354" width="23" style="69" customWidth="1"/>
    <col min="4355" max="4356" width="27.28515625" style="69" customWidth="1"/>
    <col min="4357" max="4609" width="9.140625" style="69"/>
    <col min="4610" max="4610" width="23" style="69" customWidth="1"/>
    <col min="4611" max="4612" width="27.28515625" style="69" customWidth="1"/>
    <col min="4613" max="4865" width="9.140625" style="69"/>
    <col min="4866" max="4866" width="23" style="69" customWidth="1"/>
    <col min="4867" max="4868" width="27.28515625" style="69" customWidth="1"/>
    <col min="4869" max="5121" width="9.140625" style="69"/>
    <col min="5122" max="5122" width="23" style="69" customWidth="1"/>
    <col min="5123" max="5124" width="27.28515625" style="69" customWidth="1"/>
    <col min="5125" max="5377" width="9.140625" style="69"/>
    <col min="5378" max="5378" width="23" style="69" customWidth="1"/>
    <col min="5379" max="5380" width="27.28515625" style="69" customWidth="1"/>
    <col min="5381" max="5633" width="9.140625" style="69"/>
    <col min="5634" max="5634" width="23" style="69" customWidth="1"/>
    <col min="5635" max="5636" width="27.28515625" style="69" customWidth="1"/>
    <col min="5637" max="5889" width="9.140625" style="69"/>
    <col min="5890" max="5890" width="23" style="69" customWidth="1"/>
    <col min="5891" max="5892" width="27.28515625" style="69" customWidth="1"/>
    <col min="5893" max="6145" width="9.140625" style="69"/>
    <col min="6146" max="6146" width="23" style="69" customWidth="1"/>
    <col min="6147" max="6148" width="27.28515625" style="69" customWidth="1"/>
    <col min="6149" max="6401" width="9.140625" style="69"/>
    <col min="6402" max="6402" width="23" style="69" customWidth="1"/>
    <col min="6403" max="6404" width="27.28515625" style="69" customWidth="1"/>
    <col min="6405" max="6657" width="9.140625" style="69"/>
    <col min="6658" max="6658" width="23" style="69" customWidth="1"/>
    <col min="6659" max="6660" width="27.28515625" style="69" customWidth="1"/>
    <col min="6661" max="6913" width="9.140625" style="69"/>
    <col min="6914" max="6914" width="23" style="69" customWidth="1"/>
    <col min="6915" max="6916" width="27.28515625" style="69" customWidth="1"/>
    <col min="6917" max="7169" width="9.140625" style="69"/>
    <col min="7170" max="7170" width="23" style="69" customWidth="1"/>
    <col min="7171" max="7172" width="27.28515625" style="69" customWidth="1"/>
    <col min="7173" max="7425" width="9.140625" style="69"/>
    <col min="7426" max="7426" width="23" style="69" customWidth="1"/>
    <col min="7427" max="7428" width="27.28515625" style="69" customWidth="1"/>
    <col min="7429" max="7681" width="9.140625" style="69"/>
    <col min="7682" max="7682" width="23" style="69" customWidth="1"/>
    <col min="7683" max="7684" width="27.28515625" style="69" customWidth="1"/>
    <col min="7685" max="7937" width="9.140625" style="69"/>
    <col min="7938" max="7938" width="23" style="69" customWidth="1"/>
    <col min="7939" max="7940" width="27.28515625" style="69" customWidth="1"/>
    <col min="7941" max="8193" width="9.140625" style="69"/>
    <col min="8194" max="8194" width="23" style="69" customWidth="1"/>
    <col min="8195" max="8196" width="27.28515625" style="69" customWidth="1"/>
    <col min="8197" max="8449" width="9.140625" style="69"/>
    <col min="8450" max="8450" width="23" style="69" customWidth="1"/>
    <col min="8451" max="8452" width="27.28515625" style="69" customWidth="1"/>
    <col min="8453" max="8705" width="9.140625" style="69"/>
    <col min="8706" max="8706" width="23" style="69" customWidth="1"/>
    <col min="8707" max="8708" width="27.28515625" style="69" customWidth="1"/>
    <col min="8709" max="8961" width="9.140625" style="69"/>
    <col min="8962" max="8962" width="23" style="69" customWidth="1"/>
    <col min="8963" max="8964" width="27.28515625" style="69" customWidth="1"/>
    <col min="8965" max="9217" width="9.140625" style="69"/>
    <col min="9218" max="9218" width="23" style="69" customWidth="1"/>
    <col min="9219" max="9220" width="27.28515625" style="69" customWidth="1"/>
    <col min="9221" max="9473" width="9.140625" style="69"/>
    <col min="9474" max="9474" width="23" style="69" customWidth="1"/>
    <col min="9475" max="9476" width="27.28515625" style="69" customWidth="1"/>
    <col min="9477" max="9729" width="9.140625" style="69"/>
    <col min="9730" max="9730" width="23" style="69" customWidth="1"/>
    <col min="9731" max="9732" width="27.28515625" style="69" customWidth="1"/>
    <col min="9733" max="9985" width="9.140625" style="69"/>
    <col min="9986" max="9986" width="23" style="69" customWidth="1"/>
    <col min="9987" max="9988" width="27.28515625" style="69" customWidth="1"/>
    <col min="9989" max="10241" width="9.140625" style="69"/>
    <col min="10242" max="10242" width="23" style="69" customWidth="1"/>
    <col min="10243" max="10244" width="27.28515625" style="69" customWidth="1"/>
    <col min="10245" max="10497" width="9.140625" style="69"/>
    <col min="10498" max="10498" width="23" style="69" customWidth="1"/>
    <col min="10499" max="10500" width="27.28515625" style="69" customWidth="1"/>
    <col min="10501" max="10753" width="9.140625" style="69"/>
    <col min="10754" max="10754" width="23" style="69" customWidth="1"/>
    <col min="10755" max="10756" width="27.28515625" style="69" customWidth="1"/>
    <col min="10757" max="11009" width="9.140625" style="69"/>
    <col min="11010" max="11010" width="23" style="69" customWidth="1"/>
    <col min="11011" max="11012" width="27.28515625" style="69" customWidth="1"/>
    <col min="11013" max="11265" width="9.140625" style="69"/>
    <col min="11266" max="11266" width="23" style="69" customWidth="1"/>
    <col min="11267" max="11268" width="27.28515625" style="69" customWidth="1"/>
    <col min="11269" max="11521" width="9.140625" style="69"/>
    <col min="11522" max="11522" width="23" style="69" customWidth="1"/>
    <col min="11523" max="11524" width="27.28515625" style="69" customWidth="1"/>
    <col min="11525" max="11777" width="9.140625" style="69"/>
    <col min="11778" max="11778" width="23" style="69" customWidth="1"/>
    <col min="11779" max="11780" width="27.28515625" style="69" customWidth="1"/>
    <col min="11781" max="12033" width="9.140625" style="69"/>
    <col min="12034" max="12034" width="23" style="69" customWidth="1"/>
    <col min="12035" max="12036" width="27.28515625" style="69" customWidth="1"/>
    <col min="12037" max="12289" width="9.140625" style="69"/>
    <col min="12290" max="12290" width="23" style="69" customWidth="1"/>
    <col min="12291" max="12292" width="27.28515625" style="69" customWidth="1"/>
    <col min="12293" max="12545" width="9.140625" style="69"/>
    <col min="12546" max="12546" width="23" style="69" customWidth="1"/>
    <col min="12547" max="12548" width="27.28515625" style="69" customWidth="1"/>
    <col min="12549" max="12801" width="9.140625" style="69"/>
    <col min="12802" max="12802" width="23" style="69" customWidth="1"/>
    <col min="12803" max="12804" width="27.28515625" style="69" customWidth="1"/>
    <col min="12805" max="13057" width="9.140625" style="69"/>
    <col min="13058" max="13058" width="23" style="69" customWidth="1"/>
    <col min="13059" max="13060" width="27.28515625" style="69" customWidth="1"/>
    <col min="13061" max="13313" width="9.140625" style="69"/>
    <col min="13314" max="13314" width="23" style="69" customWidth="1"/>
    <col min="13315" max="13316" width="27.28515625" style="69" customWidth="1"/>
    <col min="13317" max="13569" width="9.140625" style="69"/>
    <col min="13570" max="13570" width="23" style="69" customWidth="1"/>
    <col min="13571" max="13572" width="27.28515625" style="69" customWidth="1"/>
    <col min="13573" max="13825" width="9.140625" style="69"/>
    <col min="13826" max="13826" width="23" style="69" customWidth="1"/>
    <col min="13827" max="13828" width="27.28515625" style="69" customWidth="1"/>
    <col min="13829" max="14081" width="9.140625" style="69"/>
    <col min="14082" max="14082" width="23" style="69" customWidth="1"/>
    <col min="14083" max="14084" width="27.28515625" style="69" customWidth="1"/>
    <col min="14085" max="14337" width="9.140625" style="69"/>
    <col min="14338" max="14338" width="23" style="69" customWidth="1"/>
    <col min="14339" max="14340" width="27.28515625" style="69" customWidth="1"/>
    <col min="14341" max="14593" width="9.140625" style="69"/>
    <col min="14594" max="14594" width="23" style="69" customWidth="1"/>
    <col min="14595" max="14596" width="27.28515625" style="69" customWidth="1"/>
    <col min="14597" max="14849" width="9.140625" style="69"/>
    <col min="14850" max="14850" width="23" style="69" customWidth="1"/>
    <col min="14851" max="14852" width="27.28515625" style="69" customWidth="1"/>
    <col min="14853" max="15105" width="9.140625" style="69"/>
    <col min="15106" max="15106" width="23" style="69" customWidth="1"/>
    <col min="15107" max="15108" width="27.28515625" style="69" customWidth="1"/>
    <col min="15109" max="15361" width="9.140625" style="69"/>
    <col min="15362" max="15362" width="23" style="69" customWidth="1"/>
    <col min="15363" max="15364" width="27.28515625" style="69" customWidth="1"/>
    <col min="15365" max="15617" width="9.140625" style="69"/>
    <col min="15618" max="15618" width="23" style="69" customWidth="1"/>
    <col min="15619" max="15620" width="27.28515625" style="69" customWidth="1"/>
    <col min="15621" max="15873" width="9.140625" style="69"/>
    <col min="15874" max="15874" width="23" style="69" customWidth="1"/>
    <col min="15875" max="15876" width="27.28515625" style="69" customWidth="1"/>
    <col min="15877" max="16129" width="9.140625" style="69"/>
    <col min="16130" max="16130" width="23" style="69" customWidth="1"/>
    <col min="16131" max="16132" width="27.28515625" style="69" customWidth="1"/>
    <col min="16133" max="16384" width="9.140625" style="69"/>
  </cols>
  <sheetData>
    <row r="1" spans="1:5" ht="41.25" customHeight="1" x14ac:dyDescent="0.2">
      <c r="C1" s="432" t="s">
        <v>2593</v>
      </c>
      <c r="D1" s="432"/>
      <c r="E1" s="29"/>
    </row>
    <row r="2" spans="1:5" ht="69.75" customHeight="1" x14ac:dyDescent="0.2">
      <c r="A2" s="448" t="s">
        <v>2832</v>
      </c>
      <c r="B2" s="448"/>
      <c r="C2" s="448"/>
      <c r="D2" s="448"/>
    </row>
    <row r="3" spans="1:5" ht="137.25" customHeight="1" x14ac:dyDescent="0.2">
      <c r="A3" s="70" t="s">
        <v>1091</v>
      </c>
      <c r="B3" s="70" t="s">
        <v>1177</v>
      </c>
      <c r="C3" s="70" t="s">
        <v>1104</v>
      </c>
      <c r="D3" s="70" t="s">
        <v>1103</v>
      </c>
    </row>
    <row r="4" spans="1:5" x14ac:dyDescent="0.2">
      <c r="A4" s="71" t="s">
        <v>1093</v>
      </c>
      <c r="B4" s="70" t="s">
        <v>2375</v>
      </c>
      <c r="C4" s="80">
        <v>0.96679999999999999</v>
      </c>
      <c r="D4" s="70">
        <v>706.62</v>
      </c>
    </row>
    <row r="5" spans="1:5" x14ac:dyDescent="0.2">
      <c r="A5" s="71" t="s">
        <v>1094</v>
      </c>
      <c r="B5" s="70" t="s">
        <v>2376</v>
      </c>
      <c r="C5" s="80">
        <v>0.98429999999999995</v>
      </c>
      <c r="D5" s="70">
        <v>719.42</v>
      </c>
    </row>
    <row r="6" spans="1:5" x14ac:dyDescent="0.2">
      <c r="A6" s="71" t="s">
        <v>1095</v>
      </c>
      <c r="B6" s="70" t="s">
        <v>2377</v>
      </c>
      <c r="C6" s="80">
        <v>1.0134000000000001</v>
      </c>
      <c r="D6" s="70">
        <v>740.68</v>
      </c>
    </row>
    <row r="7" spans="1:5" x14ac:dyDescent="0.2">
      <c r="A7" s="71" t="s">
        <v>1096</v>
      </c>
      <c r="B7" s="70" t="s">
        <v>2378</v>
      </c>
      <c r="C7" s="80">
        <v>1.0261</v>
      </c>
      <c r="D7" s="70">
        <v>749.97</v>
      </c>
    </row>
    <row r="8" spans="1:5" x14ac:dyDescent="0.2">
      <c r="A8" s="71" t="s">
        <v>1097</v>
      </c>
      <c r="B8" s="70" t="s">
        <v>2379</v>
      </c>
      <c r="C8" s="80">
        <v>1.0507</v>
      </c>
      <c r="D8" s="70">
        <v>767.95</v>
      </c>
    </row>
    <row r="9" spans="1:5" x14ac:dyDescent="0.2">
      <c r="A9" s="71" t="s">
        <v>1098</v>
      </c>
      <c r="B9" s="70" t="s">
        <v>2380</v>
      </c>
      <c r="C9" s="80">
        <v>1.0707</v>
      </c>
      <c r="D9" s="70">
        <v>782.56</v>
      </c>
    </row>
  </sheetData>
  <mergeCells count="2">
    <mergeCell ref="C1:D1"/>
    <mergeCell ref="A2:D2"/>
  </mergeCells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499"/>
  <sheetViews>
    <sheetView view="pageBreakPreview" zoomScale="120" zoomScaleNormal="100" zoomScaleSheetLayoutView="12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1" sqref="E1:G1"/>
    </sheetView>
  </sheetViews>
  <sheetFormatPr defaultColWidth="9.140625" defaultRowHeight="15" x14ac:dyDescent="0.2"/>
  <cols>
    <col min="1" max="1" width="10.7109375" style="78" customWidth="1"/>
    <col min="2" max="2" width="26.140625" style="78" bestFit="1" customWidth="1"/>
    <col min="3" max="3" width="23.5703125" style="78" bestFit="1" customWidth="1"/>
    <col min="4" max="4" width="2.7109375" style="78" bestFit="1" customWidth="1"/>
    <col min="5" max="5" width="10.5703125" style="79" customWidth="1"/>
    <col min="6" max="6" width="13.5703125" style="78" bestFit="1" customWidth="1"/>
    <col min="7" max="7" width="9.140625" style="36" bestFit="1" customWidth="1"/>
    <col min="8" max="16384" width="9.140625" style="78"/>
  </cols>
  <sheetData>
    <row r="1" spans="1:7" ht="58.5" customHeight="1" x14ac:dyDescent="0.2">
      <c r="A1" s="75"/>
      <c r="B1" s="75"/>
      <c r="C1" s="95"/>
      <c r="D1" s="75"/>
      <c r="E1" s="432" t="s">
        <v>2592</v>
      </c>
      <c r="F1" s="432"/>
      <c r="G1" s="432"/>
    </row>
    <row r="2" spans="1:7" ht="42.75" customHeight="1" x14ac:dyDescent="0.2">
      <c r="A2" s="452" t="s">
        <v>2369</v>
      </c>
      <c r="B2" s="452"/>
      <c r="C2" s="452"/>
      <c r="D2" s="452"/>
      <c r="E2" s="452"/>
      <c r="F2" s="452"/>
      <c r="G2" s="452"/>
    </row>
    <row r="3" spans="1:7" ht="25.5" x14ac:dyDescent="0.2">
      <c r="A3" s="76" t="s">
        <v>1059</v>
      </c>
      <c r="B3" s="76" t="s">
        <v>1060</v>
      </c>
      <c r="C3" s="455" t="s">
        <v>1075</v>
      </c>
      <c r="D3" s="456"/>
      <c r="E3" s="116" t="s">
        <v>1076</v>
      </c>
      <c r="F3" s="112" t="s">
        <v>1183</v>
      </c>
      <c r="G3" s="41" t="s">
        <v>1176</v>
      </c>
    </row>
    <row r="4" spans="1:7" x14ac:dyDescent="0.2">
      <c r="A4" s="449">
        <v>560109</v>
      </c>
      <c r="B4" s="449" t="s">
        <v>999</v>
      </c>
      <c r="C4" s="77" t="s">
        <v>653</v>
      </c>
      <c r="D4" s="77" t="s">
        <v>711</v>
      </c>
      <c r="E4" s="113">
        <v>3404</v>
      </c>
      <c r="F4" s="105">
        <v>9831.7731999999996</v>
      </c>
      <c r="G4" s="41"/>
    </row>
    <row r="5" spans="1:7" x14ac:dyDescent="0.2">
      <c r="A5" s="450"/>
      <c r="B5" s="450"/>
      <c r="C5" s="77" t="s">
        <v>653</v>
      </c>
      <c r="D5" s="77" t="s">
        <v>712</v>
      </c>
      <c r="E5" s="113">
        <v>3288</v>
      </c>
      <c r="F5" s="105">
        <v>7645.5864000000001</v>
      </c>
      <c r="G5" s="41"/>
    </row>
    <row r="6" spans="1:7" x14ac:dyDescent="0.2">
      <c r="A6" s="450"/>
      <c r="B6" s="450"/>
      <c r="C6" s="77" t="s">
        <v>636</v>
      </c>
      <c r="D6" s="77" t="s">
        <v>711</v>
      </c>
      <c r="E6" s="113">
        <v>19267</v>
      </c>
      <c r="F6" s="105">
        <v>36268.200799999999</v>
      </c>
      <c r="G6" s="41"/>
    </row>
    <row r="7" spans="1:7" x14ac:dyDescent="0.2">
      <c r="A7" s="450"/>
      <c r="B7" s="450"/>
      <c r="C7" s="77" t="s">
        <v>636</v>
      </c>
      <c r="D7" s="77" t="s">
        <v>712</v>
      </c>
      <c r="E7" s="113">
        <v>18336</v>
      </c>
      <c r="F7" s="105">
        <v>29614.473600000001</v>
      </c>
      <c r="G7" s="41"/>
    </row>
    <row r="8" spans="1:7" x14ac:dyDescent="0.2">
      <c r="A8" s="450"/>
      <c r="B8" s="450"/>
      <c r="C8" s="77" t="s">
        <v>713</v>
      </c>
      <c r="D8" s="77" t="s">
        <v>711</v>
      </c>
      <c r="E8" s="113">
        <v>50552</v>
      </c>
      <c r="F8" s="105">
        <v>28875.3024</v>
      </c>
      <c r="G8" s="41"/>
    </row>
    <row r="9" spans="1:7" x14ac:dyDescent="0.2">
      <c r="A9" s="450"/>
      <c r="B9" s="450"/>
      <c r="C9" s="77" t="s">
        <v>713</v>
      </c>
      <c r="D9" s="77" t="s">
        <v>712</v>
      </c>
      <c r="E9" s="113">
        <v>48599</v>
      </c>
      <c r="F9" s="105">
        <v>26690.570800000001</v>
      </c>
      <c r="G9" s="41"/>
    </row>
    <row r="10" spans="1:7" x14ac:dyDescent="0.2">
      <c r="A10" s="450"/>
      <c r="B10" s="450"/>
      <c r="C10" s="77" t="s">
        <v>637</v>
      </c>
      <c r="D10" s="77" t="s">
        <v>711</v>
      </c>
      <c r="E10" s="114">
        <v>173403</v>
      </c>
      <c r="F10" s="105">
        <v>92701.243799999997</v>
      </c>
      <c r="G10" s="41"/>
    </row>
    <row r="11" spans="1:7" x14ac:dyDescent="0.2">
      <c r="A11" s="450"/>
      <c r="B11" s="450"/>
      <c r="C11" s="77" t="s">
        <v>638</v>
      </c>
      <c r="D11" s="77" t="s">
        <v>712</v>
      </c>
      <c r="E11" s="114">
        <v>175935</v>
      </c>
      <c r="F11" s="105">
        <v>116943.9945</v>
      </c>
      <c r="G11" s="41"/>
    </row>
    <row r="12" spans="1:7" x14ac:dyDescent="0.2">
      <c r="A12" s="450"/>
      <c r="B12" s="450"/>
      <c r="C12" s="77" t="s">
        <v>714</v>
      </c>
      <c r="D12" s="77" t="s">
        <v>711</v>
      </c>
      <c r="E12" s="114">
        <v>43039</v>
      </c>
      <c r="F12" s="105">
        <v>73846.316200000001</v>
      </c>
      <c r="G12" s="41"/>
    </row>
    <row r="13" spans="1:7" x14ac:dyDescent="0.2">
      <c r="A13" s="450"/>
      <c r="B13" s="450"/>
      <c r="C13" s="77" t="s">
        <v>715</v>
      </c>
      <c r="D13" s="77" t="s">
        <v>712</v>
      </c>
      <c r="E13" s="114">
        <v>103618</v>
      </c>
      <c r="F13" s="105">
        <v>205547.02660000001</v>
      </c>
      <c r="G13" s="41"/>
    </row>
    <row r="14" spans="1:7" s="97" customFormat="1" ht="15.75" x14ac:dyDescent="0.2">
      <c r="A14" s="451"/>
      <c r="B14" s="451"/>
      <c r="C14" s="453" t="s">
        <v>1112</v>
      </c>
      <c r="D14" s="454"/>
      <c r="E14" s="115">
        <v>639441</v>
      </c>
      <c r="F14" s="109">
        <v>0.98209999999999997</v>
      </c>
      <c r="G14" s="40">
        <v>2</v>
      </c>
    </row>
    <row r="15" spans="1:7" x14ac:dyDescent="0.2">
      <c r="A15" s="449">
        <v>560110</v>
      </c>
      <c r="B15" s="449" t="s">
        <v>1000</v>
      </c>
      <c r="C15" s="77" t="s">
        <v>1061</v>
      </c>
      <c r="D15" s="77"/>
      <c r="E15" s="113">
        <v>853</v>
      </c>
      <c r="F15" s="105">
        <v>2463.7199000000001</v>
      </c>
      <c r="G15" s="41"/>
    </row>
    <row r="16" spans="1:7" x14ac:dyDescent="0.2">
      <c r="A16" s="450"/>
      <c r="B16" s="450"/>
      <c r="C16" s="77" t="s">
        <v>1062</v>
      </c>
      <c r="D16" s="77"/>
      <c r="E16" s="113">
        <v>857</v>
      </c>
      <c r="F16" s="105">
        <v>1992.7820999999999</v>
      </c>
      <c r="G16" s="41"/>
    </row>
    <row r="17" spans="1:7" x14ac:dyDescent="0.2">
      <c r="A17" s="450"/>
      <c r="B17" s="450"/>
      <c r="C17" s="77" t="s">
        <v>1063</v>
      </c>
      <c r="D17" s="77"/>
      <c r="E17" s="113">
        <v>5530</v>
      </c>
      <c r="F17" s="105">
        <v>10409.672</v>
      </c>
      <c r="G17" s="41"/>
    </row>
    <row r="18" spans="1:7" x14ac:dyDescent="0.2">
      <c r="A18" s="450"/>
      <c r="B18" s="450"/>
      <c r="C18" s="77" t="s">
        <v>1064</v>
      </c>
      <c r="D18" s="77"/>
      <c r="E18" s="113">
        <v>5190</v>
      </c>
      <c r="F18" s="105">
        <v>8382.3690000000006</v>
      </c>
      <c r="G18" s="41"/>
    </row>
    <row r="19" spans="1:7" x14ac:dyDescent="0.2">
      <c r="A19" s="450"/>
      <c r="B19" s="450"/>
      <c r="C19" s="77" t="s">
        <v>1065</v>
      </c>
      <c r="D19" s="77"/>
      <c r="E19" s="113">
        <v>16370</v>
      </c>
      <c r="F19" s="105">
        <v>9350.5439999999999</v>
      </c>
      <c r="G19" s="41"/>
    </row>
    <row r="20" spans="1:7" x14ac:dyDescent="0.2">
      <c r="A20" s="450"/>
      <c r="B20" s="450"/>
      <c r="C20" s="77" t="s">
        <v>1066</v>
      </c>
      <c r="D20" s="77"/>
      <c r="E20" s="113">
        <v>15481</v>
      </c>
      <c r="F20" s="105">
        <v>8502.1651999999995</v>
      </c>
      <c r="G20" s="41"/>
    </row>
    <row r="21" spans="1:7" x14ac:dyDescent="0.2">
      <c r="A21" s="450"/>
      <c r="B21" s="450"/>
      <c r="C21" s="77" t="s">
        <v>1067</v>
      </c>
      <c r="D21" s="77"/>
      <c r="E21" s="114">
        <v>61921</v>
      </c>
      <c r="F21" s="105">
        <v>33102.9666</v>
      </c>
      <c r="G21" s="41"/>
    </row>
    <row r="22" spans="1:7" x14ac:dyDescent="0.2">
      <c r="A22" s="450"/>
      <c r="B22" s="450"/>
      <c r="C22" s="77" t="s">
        <v>1068</v>
      </c>
      <c r="D22" s="77"/>
      <c r="E22" s="114">
        <v>58684</v>
      </c>
      <c r="F22" s="105">
        <v>39007.254800000002</v>
      </c>
      <c r="G22" s="41"/>
    </row>
    <row r="23" spans="1:7" x14ac:dyDescent="0.2">
      <c r="A23" s="450"/>
      <c r="B23" s="450"/>
      <c r="C23" s="77" t="s">
        <v>1069</v>
      </c>
      <c r="D23" s="77"/>
      <c r="E23" s="114">
        <v>17875</v>
      </c>
      <c r="F23" s="105">
        <v>30669.924999999999</v>
      </c>
      <c r="G23" s="41"/>
    </row>
    <row r="24" spans="1:7" x14ac:dyDescent="0.2">
      <c r="A24" s="450"/>
      <c r="B24" s="450"/>
      <c r="C24" s="77" t="s">
        <v>1070</v>
      </c>
      <c r="D24" s="77"/>
      <c r="E24" s="114">
        <v>45385</v>
      </c>
      <c r="F24" s="105">
        <v>90030.224499999997</v>
      </c>
      <c r="G24" s="41"/>
    </row>
    <row r="25" spans="1:7" x14ac:dyDescent="0.2">
      <c r="A25" s="451"/>
      <c r="B25" s="451"/>
      <c r="C25" s="453" t="s">
        <v>1071</v>
      </c>
      <c r="D25" s="454"/>
      <c r="E25" s="115">
        <v>228146</v>
      </c>
      <c r="F25" s="109">
        <v>1.0253000000000001</v>
      </c>
      <c r="G25" s="40">
        <v>4</v>
      </c>
    </row>
    <row r="26" spans="1:7" x14ac:dyDescent="0.2">
      <c r="A26" s="449">
        <v>560206</v>
      </c>
      <c r="B26" s="449" t="s">
        <v>1001</v>
      </c>
      <c r="C26" s="77" t="s">
        <v>1061</v>
      </c>
      <c r="D26" s="77"/>
      <c r="E26" s="113">
        <v>395</v>
      </c>
      <c r="F26" s="105">
        <v>1140.8785</v>
      </c>
      <c r="G26" s="41"/>
    </row>
    <row r="27" spans="1:7" x14ac:dyDescent="0.2">
      <c r="A27" s="450" t="s">
        <v>1105</v>
      </c>
      <c r="B27" s="450" t="s">
        <v>957</v>
      </c>
      <c r="C27" s="77" t="s">
        <v>1062</v>
      </c>
      <c r="D27" s="77"/>
      <c r="E27" s="113">
        <v>386</v>
      </c>
      <c r="F27" s="105">
        <v>897.56579999999997</v>
      </c>
      <c r="G27" s="41"/>
    </row>
    <row r="28" spans="1:7" x14ac:dyDescent="0.2">
      <c r="A28" s="450" t="s">
        <v>1105</v>
      </c>
      <c r="B28" s="450" t="s">
        <v>957</v>
      </c>
      <c r="C28" s="77" t="s">
        <v>1063</v>
      </c>
      <c r="D28" s="77"/>
      <c r="E28" s="113">
        <v>2344</v>
      </c>
      <c r="F28" s="105">
        <v>4412.3455999999996</v>
      </c>
      <c r="G28" s="41"/>
    </row>
    <row r="29" spans="1:7" x14ac:dyDescent="0.2">
      <c r="A29" s="450" t="s">
        <v>1105</v>
      </c>
      <c r="B29" s="450" t="s">
        <v>957</v>
      </c>
      <c r="C29" s="77" t="s">
        <v>1064</v>
      </c>
      <c r="D29" s="77"/>
      <c r="E29" s="113">
        <v>2210</v>
      </c>
      <c r="F29" s="105">
        <v>3569.3710000000001</v>
      </c>
      <c r="G29" s="41"/>
    </row>
    <row r="30" spans="1:7" x14ac:dyDescent="0.2">
      <c r="A30" s="450" t="s">
        <v>1105</v>
      </c>
      <c r="B30" s="450" t="s">
        <v>957</v>
      </c>
      <c r="C30" s="77" t="s">
        <v>1065</v>
      </c>
      <c r="D30" s="77"/>
      <c r="E30" s="113">
        <v>7413</v>
      </c>
      <c r="F30" s="105">
        <v>4234.3055999999997</v>
      </c>
      <c r="G30" s="41"/>
    </row>
    <row r="31" spans="1:7" x14ac:dyDescent="0.2">
      <c r="A31" s="450" t="s">
        <v>1105</v>
      </c>
      <c r="B31" s="450" t="s">
        <v>957</v>
      </c>
      <c r="C31" s="77" t="s">
        <v>1066</v>
      </c>
      <c r="D31" s="77"/>
      <c r="E31" s="113">
        <v>6834</v>
      </c>
      <c r="F31" s="105">
        <v>3753.2328000000002</v>
      </c>
      <c r="G31" s="41"/>
    </row>
    <row r="32" spans="1:7" x14ac:dyDescent="0.2">
      <c r="A32" s="450" t="s">
        <v>1105</v>
      </c>
      <c r="B32" s="450" t="s">
        <v>957</v>
      </c>
      <c r="C32" s="77" t="s">
        <v>1067</v>
      </c>
      <c r="D32" s="77"/>
      <c r="E32" s="114">
        <v>26567</v>
      </c>
      <c r="F32" s="105">
        <v>14202.718199999999</v>
      </c>
      <c r="G32" s="41"/>
    </row>
    <row r="33" spans="1:7" x14ac:dyDescent="0.2">
      <c r="A33" s="450" t="s">
        <v>1105</v>
      </c>
      <c r="B33" s="450" t="s">
        <v>957</v>
      </c>
      <c r="C33" s="77" t="s">
        <v>1068</v>
      </c>
      <c r="D33" s="77"/>
      <c r="E33" s="114">
        <v>22868</v>
      </c>
      <c r="F33" s="105">
        <v>15200.3596</v>
      </c>
      <c r="G33" s="41"/>
    </row>
    <row r="34" spans="1:7" x14ac:dyDescent="0.2">
      <c r="A34" s="450" t="s">
        <v>1105</v>
      </c>
      <c r="B34" s="450" t="s">
        <v>957</v>
      </c>
      <c r="C34" s="77" t="s">
        <v>1069</v>
      </c>
      <c r="D34" s="77"/>
      <c r="E34" s="114">
        <v>7413</v>
      </c>
      <c r="F34" s="105">
        <v>12719.225399999999</v>
      </c>
      <c r="G34" s="41"/>
    </row>
    <row r="35" spans="1:7" x14ac:dyDescent="0.2">
      <c r="A35" s="450" t="s">
        <v>1105</v>
      </c>
      <c r="B35" s="450" t="s">
        <v>957</v>
      </c>
      <c r="C35" s="77" t="s">
        <v>1070</v>
      </c>
      <c r="D35" s="77"/>
      <c r="E35" s="114">
        <v>18482</v>
      </c>
      <c r="F35" s="105">
        <v>36662.743399999999</v>
      </c>
      <c r="G35" s="41"/>
    </row>
    <row r="36" spans="1:7" x14ac:dyDescent="0.2">
      <c r="A36" s="451" t="s">
        <v>1105</v>
      </c>
      <c r="B36" s="451" t="s">
        <v>957</v>
      </c>
      <c r="C36" s="453" t="s">
        <v>1071</v>
      </c>
      <c r="D36" s="454"/>
      <c r="E36" s="115">
        <v>94912</v>
      </c>
      <c r="F36" s="109">
        <v>1.0198</v>
      </c>
      <c r="G36" s="40">
        <v>3</v>
      </c>
    </row>
    <row r="37" spans="1:7" x14ac:dyDescent="0.2">
      <c r="A37" s="449">
        <v>560043</v>
      </c>
      <c r="B37" s="449" t="s">
        <v>958</v>
      </c>
      <c r="C37" s="77" t="s">
        <v>1061</v>
      </c>
      <c r="D37" s="77"/>
      <c r="E37" s="113">
        <v>95</v>
      </c>
      <c r="F37" s="105">
        <v>274.38850000000002</v>
      </c>
      <c r="G37" s="41"/>
    </row>
    <row r="38" spans="1:7" x14ac:dyDescent="0.2">
      <c r="A38" s="450" t="s">
        <v>1106</v>
      </c>
      <c r="B38" s="450" t="s">
        <v>958</v>
      </c>
      <c r="C38" s="77" t="s">
        <v>1062</v>
      </c>
      <c r="D38" s="77"/>
      <c r="E38" s="113">
        <v>86</v>
      </c>
      <c r="F38" s="105">
        <v>199.97579999999999</v>
      </c>
      <c r="G38" s="41"/>
    </row>
    <row r="39" spans="1:7" x14ac:dyDescent="0.2">
      <c r="A39" s="450" t="s">
        <v>1106</v>
      </c>
      <c r="B39" s="450" t="s">
        <v>958</v>
      </c>
      <c r="C39" s="77" t="s">
        <v>1063</v>
      </c>
      <c r="D39" s="77"/>
      <c r="E39" s="113">
        <v>570</v>
      </c>
      <c r="F39" s="105">
        <v>1072.9680000000001</v>
      </c>
      <c r="G39" s="41"/>
    </row>
    <row r="40" spans="1:7" x14ac:dyDescent="0.2">
      <c r="A40" s="450" t="s">
        <v>1106</v>
      </c>
      <c r="B40" s="450" t="s">
        <v>958</v>
      </c>
      <c r="C40" s="77" t="s">
        <v>1064</v>
      </c>
      <c r="D40" s="77"/>
      <c r="E40" s="113">
        <v>530</v>
      </c>
      <c r="F40" s="105">
        <v>856.00300000000004</v>
      </c>
      <c r="G40" s="41"/>
    </row>
    <row r="41" spans="1:7" x14ac:dyDescent="0.2">
      <c r="A41" s="450" t="s">
        <v>1106</v>
      </c>
      <c r="B41" s="450" t="s">
        <v>958</v>
      </c>
      <c r="C41" s="77" t="s">
        <v>1065</v>
      </c>
      <c r="D41" s="77"/>
      <c r="E41" s="113">
        <v>1989</v>
      </c>
      <c r="F41" s="105">
        <v>1136.1168</v>
      </c>
      <c r="G41" s="41"/>
    </row>
    <row r="42" spans="1:7" x14ac:dyDescent="0.2">
      <c r="A42" s="450" t="s">
        <v>1106</v>
      </c>
      <c r="B42" s="450" t="s">
        <v>958</v>
      </c>
      <c r="C42" s="77" t="s">
        <v>1066</v>
      </c>
      <c r="D42" s="77"/>
      <c r="E42" s="113">
        <v>1859</v>
      </c>
      <c r="F42" s="105">
        <v>1020.9628</v>
      </c>
      <c r="G42" s="41"/>
    </row>
    <row r="43" spans="1:7" x14ac:dyDescent="0.2">
      <c r="A43" s="450" t="s">
        <v>1106</v>
      </c>
      <c r="B43" s="450" t="s">
        <v>958</v>
      </c>
      <c r="C43" s="77" t="s">
        <v>1067</v>
      </c>
      <c r="D43" s="77"/>
      <c r="E43" s="114">
        <v>6952</v>
      </c>
      <c r="F43" s="105">
        <v>3716.5392000000002</v>
      </c>
      <c r="G43" s="41"/>
    </row>
    <row r="44" spans="1:7" x14ac:dyDescent="0.2">
      <c r="A44" s="450" t="s">
        <v>1106</v>
      </c>
      <c r="B44" s="450" t="s">
        <v>958</v>
      </c>
      <c r="C44" s="77" t="s">
        <v>1068</v>
      </c>
      <c r="D44" s="77"/>
      <c r="E44" s="114">
        <v>5913</v>
      </c>
      <c r="F44" s="105">
        <v>3930.3710999999998</v>
      </c>
      <c r="G44" s="41"/>
    </row>
    <row r="45" spans="1:7" x14ac:dyDescent="0.2">
      <c r="A45" s="450" t="s">
        <v>1106</v>
      </c>
      <c r="B45" s="450" t="s">
        <v>958</v>
      </c>
      <c r="C45" s="77" t="s">
        <v>1069</v>
      </c>
      <c r="D45" s="77"/>
      <c r="E45" s="114">
        <v>2427</v>
      </c>
      <c r="F45" s="105">
        <v>4164.2466000000004</v>
      </c>
      <c r="G45" s="41"/>
    </row>
    <row r="46" spans="1:7" x14ac:dyDescent="0.2">
      <c r="A46" s="450" t="s">
        <v>1106</v>
      </c>
      <c r="B46" s="450" t="s">
        <v>958</v>
      </c>
      <c r="C46" s="77" t="s">
        <v>1070</v>
      </c>
      <c r="D46" s="77"/>
      <c r="E46" s="114">
        <v>5956</v>
      </c>
      <c r="F46" s="105">
        <v>11814.9172</v>
      </c>
      <c r="G46" s="41"/>
    </row>
    <row r="47" spans="1:7" x14ac:dyDescent="0.2">
      <c r="A47" s="451" t="s">
        <v>1106</v>
      </c>
      <c r="B47" s="451" t="s">
        <v>958</v>
      </c>
      <c r="C47" s="453" t="s">
        <v>1071</v>
      </c>
      <c r="D47" s="454"/>
      <c r="E47" s="115">
        <v>26377</v>
      </c>
      <c r="F47" s="109">
        <v>1.0686</v>
      </c>
      <c r="G47" s="40">
        <v>6</v>
      </c>
    </row>
    <row r="48" spans="1:7" x14ac:dyDescent="0.2">
      <c r="A48" s="449">
        <v>560045</v>
      </c>
      <c r="B48" s="449" t="s">
        <v>959</v>
      </c>
      <c r="C48" s="77" t="s">
        <v>1061</v>
      </c>
      <c r="D48" s="77"/>
      <c r="E48" s="113">
        <v>135</v>
      </c>
      <c r="F48" s="105">
        <v>389.9205</v>
      </c>
      <c r="G48" s="41"/>
    </row>
    <row r="49" spans="1:7" x14ac:dyDescent="0.2">
      <c r="A49" s="450" t="s">
        <v>1107</v>
      </c>
      <c r="B49" s="450" t="s">
        <v>959</v>
      </c>
      <c r="C49" s="77" t="s">
        <v>1062</v>
      </c>
      <c r="D49" s="77"/>
      <c r="E49" s="113">
        <v>125</v>
      </c>
      <c r="F49" s="105">
        <v>290.66250000000002</v>
      </c>
      <c r="G49" s="41"/>
    </row>
    <row r="50" spans="1:7" x14ac:dyDescent="0.2">
      <c r="A50" s="450" t="s">
        <v>1107</v>
      </c>
      <c r="B50" s="450" t="s">
        <v>959</v>
      </c>
      <c r="C50" s="77" t="s">
        <v>1063</v>
      </c>
      <c r="D50" s="77"/>
      <c r="E50" s="113">
        <v>739</v>
      </c>
      <c r="F50" s="105">
        <v>1391.0935999999999</v>
      </c>
      <c r="G50" s="41"/>
    </row>
    <row r="51" spans="1:7" x14ac:dyDescent="0.2">
      <c r="A51" s="450" t="s">
        <v>1107</v>
      </c>
      <c r="B51" s="450" t="s">
        <v>959</v>
      </c>
      <c r="C51" s="77" t="s">
        <v>1064</v>
      </c>
      <c r="D51" s="77"/>
      <c r="E51" s="113">
        <v>680</v>
      </c>
      <c r="F51" s="105">
        <v>1098.268</v>
      </c>
      <c r="G51" s="41"/>
    </row>
    <row r="52" spans="1:7" x14ac:dyDescent="0.2">
      <c r="A52" s="450" t="s">
        <v>1107</v>
      </c>
      <c r="B52" s="450" t="s">
        <v>959</v>
      </c>
      <c r="C52" s="77" t="s">
        <v>1065</v>
      </c>
      <c r="D52" s="77"/>
      <c r="E52" s="113">
        <v>2278</v>
      </c>
      <c r="F52" s="105">
        <v>1301.1936000000001</v>
      </c>
      <c r="G52" s="41"/>
    </row>
    <row r="53" spans="1:7" x14ac:dyDescent="0.2">
      <c r="A53" s="450" t="s">
        <v>1107</v>
      </c>
      <c r="B53" s="450" t="s">
        <v>959</v>
      </c>
      <c r="C53" s="77" t="s">
        <v>1066</v>
      </c>
      <c r="D53" s="77"/>
      <c r="E53" s="113">
        <v>2142</v>
      </c>
      <c r="F53" s="105">
        <v>1176.3864000000001</v>
      </c>
      <c r="G53" s="41"/>
    </row>
    <row r="54" spans="1:7" x14ac:dyDescent="0.2">
      <c r="A54" s="450" t="s">
        <v>1107</v>
      </c>
      <c r="B54" s="450" t="s">
        <v>959</v>
      </c>
      <c r="C54" s="77" t="s">
        <v>1067</v>
      </c>
      <c r="D54" s="77"/>
      <c r="E54" s="114">
        <v>7871</v>
      </c>
      <c r="F54" s="105">
        <v>4207.8365999999996</v>
      </c>
      <c r="G54" s="41"/>
    </row>
    <row r="55" spans="1:7" x14ac:dyDescent="0.2">
      <c r="A55" s="450" t="s">
        <v>1107</v>
      </c>
      <c r="B55" s="450" t="s">
        <v>959</v>
      </c>
      <c r="C55" s="77" t="s">
        <v>1068</v>
      </c>
      <c r="D55" s="77"/>
      <c r="E55" s="114">
        <v>7041</v>
      </c>
      <c r="F55" s="105">
        <v>4680.1526999999996</v>
      </c>
      <c r="G55" s="41"/>
    </row>
    <row r="56" spans="1:7" x14ac:dyDescent="0.2">
      <c r="A56" s="450" t="s">
        <v>1107</v>
      </c>
      <c r="B56" s="450" t="s">
        <v>959</v>
      </c>
      <c r="C56" s="77" t="s">
        <v>1069</v>
      </c>
      <c r="D56" s="77"/>
      <c r="E56" s="114">
        <v>2313</v>
      </c>
      <c r="F56" s="105">
        <v>3968.6453999999999</v>
      </c>
      <c r="G56" s="41"/>
    </row>
    <row r="57" spans="1:7" x14ac:dyDescent="0.2">
      <c r="A57" s="450" t="s">
        <v>1107</v>
      </c>
      <c r="B57" s="450" t="s">
        <v>959</v>
      </c>
      <c r="C57" s="77" t="s">
        <v>1070</v>
      </c>
      <c r="D57" s="77"/>
      <c r="E57" s="114">
        <v>5109</v>
      </c>
      <c r="F57" s="105">
        <v>10134.7233</v>
      </c>
      <c r="G57" s="41"/>
    </row>
    <row r="58" spans="1:7" x14ac:dyDescent="0.2">
      <c r="A58" s="451" t="s">
        <v>1107</v>
      </c>
      <c r="B58" s="451" t="s">
        <v>959</v>
      </c>
      <c r="C58" s="453" t="s">
        <v>1071</v>
      </c>
      <c r="D58" s="454"/>
      <c r="E58" s="115">
        <v>28433</v>
      </c>
      <c r="F58" s="109">
        <v>1.0072000000000001</v>
      </c>
      <c r="G58" s="40">
        <v>3</v>
      </c>
    </row>
    <row r="59" spans="1:7" x14ac:dyDescent="0.2">
      <c r="A59" s="449">
        <v>560047</v>
      </c>
      <c r="B59" s="449" t="s">
        <v>960</v>
      </c>
      <c r="C59" s="77" t="s">
        <v>1061</v>
      </c>
      <c r="D59" s="77"/>
      <c r="E59" s="113">
        <v>198</v>
      </c>
      <c r="F59" s="105">
        <v>571.88340000000005</v>
      </c>
      <c r="G59" s="41"/>
    </row>
    <row r="60" spans="1:7" x14ac:dyDescent="0.2">
      <c r="A60" s="450" t="s">
        <v>1108</v>
      </c>
      <c r="B60" s="450" t="s">
        <v>960</v>
      </c>
      <c r="C60" s="77" t="s">
        <v>1062</v>
      </c>
      <c r="D60" s="77"/>
      <c r="E60" s="113">
        <v>178</v>
      </c>
      <c r="F60" s="105">
        <v>413.90339999999998</v>
      </c>
      <c r="G60" s="41"/>
    </row>
    <row r="61" spans="1:7" x14ac:dyDescent="0.2">
      <c r="A61" s="450" t="s">
        <v>1108</v>
      </c>
      <c r="B61" s="450" t="s">
        <v>960</v>
      </c>
      <c r="C61" s="77" t="s">
        <v>1063</v>
      </c>
      <c r="D61" s="77"/>
      <c r="E61" s="113">
        <v>1002</v>
      </c>
      <c r="F61" s="105">
        <v>1886.1648</v>
      </c>
      <c r="G61" s="41"/>
    </row>
    <row r="62" spans="1:7" x14ac:dyDescent="0.2">
      <c r="A62" s="450" t="s">
        <v>1108</v>
      </c>
      <c r="B62" s="450" t="s">
        <v>960</v>
      </c>
      <c r="C62" s="77" t="s">
        <v>1064</v>
      </c>
      <c r="D62" s="77"/>
      <c r="E62" s="113">
        <v>909</v>
      </c>
      <c r="F62" s="105">
        <v>1468.1259</v>
      </c>
      <c r="G62" s="41"/>
    </row>
    <row r="63" spans="1:7" x14ac:dyDescent="0.2">
      <c r="A63" s="450" t="s">
        <v>1108</v>
      </c>
      <c r="B63" s="450" t="s">
        <v>960</v>
      </c>
      <c r="C63" s="77" t="s">
        <v>1065</v>
      </c>
      <c r="D63" s="77"/>
      <c r="E63" s="113">
        <v>3198</v>
      </c>
      <c r="F63" s="105">
        <v>1826.6976</v>
      </c>
      <c r="G63" s="41"/>
    </row>
    <row r="64" spans="1:7" x14ac:dyDescent="0.2">
      <c r="A64" s="450" t="s">
        <v>1108</v>
      </c>
      <c r="B64" s="450" t="s">
        <v>960</v>
      </c>
      <c r="C64" s="77" t="s">
        <v>1066</v>
      </c>
      <c r="D64" s="77"/>
      <c r="E64" s="113">
        <v>3078</v>
      </c>
      <c r="F64" s="105">
        <v>1690.4376</v>
      </c>
      <c r="G64" s="41"/>
    </row>
    <row r="65" spans="1:7" x14ac:dyDescent="0.2">
      <c r="A65" s="450" t="s">
        <v>1108</v>
      </c>
      <c r="B65" s="450" t="s">
        <v>960</v>
      </c>
      <c r="C65" s="77" t="s">
        <v>1067</v>
      </c>
      <c r="D65" s="77"/>
      <c r="E65" s="114">
        <v>11655</v>
      </c>
      <c r="F65" s="105">
        <v>6230.7629999999999</v>
      </c>
      <c r="G65" s="41"/>
    </row>
    <row r="66" spans="1:7" x14ac:dyDescent="0.2">
      <c r="A66" s="450" t="s">
        <v>1108</v>
      </c>
      <c r="B66" s="450" t="s">
        <v>960</v>
      </c>
      <c r="C66" s="77" t="s">
        <v>1068</v>
      </c>
      <c r="D66" s="77"/>
      <c r="E66" s="114">
        <v>10043</v>
      </c>
      <c r="F66" s="105">
        <v>6675.5820999999996</v>
      </c>
      <c r="G66" s="41"/>
    </row>
    <row r="67" spans="1:7" x14ac:dyDescent="0.2">
      <c r="A67" s="450" t="s">
        <v>1108</v>
      </c>
      <c r="B67" s="450" t="s">
        <v>960</v>
      </c>
      <c r="C67" s="77" t="s">
        <v>1069</v>
      </c>
      <c r="D67" s="77"/>
      <c r="E67" s="114">
        <v>3531</v>
      </c>
      <c r="F67" s="105">
        <v>6058.4898000000003</v>
      </c>
      <c r="G67" s="41"/>
    </row>
    <row r="68" spans="1:7" x14ac:dyDescent="0.2">
      <c r="A68" s="450" t="s">
        <v>1108</v>
      </c>
      <c r="B68" s="450" t="s">
        <v>960</v>
      </c>
      <c r="C68" s="77" t="s">
        <v>1070</v>
      </c>
      <c r="D68" s="77"/>
      <c r="E68" s="114">
        <v>7545</v>
      </c>
      <c r="F68" s="105">
        <v>14967.0165</v>
      </c>
      <c r="G68" s="41"/>
    </row>
    <row r="69" spans="1:7" x14ac:dyDescent="0.2">
      <c r="A69" s="451" t="s">
        <v>1108</v>
      </c>
      <c r="B69" s="451" t="s">
        <v>960</v>
      </c>
      <c r="C69" s="453" t="s">
        <v>1071</v>
      </c>
      <c r="D69" s="454"/>
      <c r="E69" s="115">
        <v>41337</v>
      </c>
      <c r="F69" s="109">
        <v>1.0108999999999999</v>
      </c>
      <c r="G69" s="40">
        <v>3</v>
      </c>
    </row>
    <row r="70" spans="1:7" x14ac:dyDescent="0.2">
      <c r="A70" s="449">
        <v>560214</v>
      </c>
      <c r="B70" s="449" t="s">
        <v>1002</v>
      </c>
      <c r="C70" s="77" t="s">
        <v>1061</v>
      </c>
      <c r="D70" s="77"/>
      <c r="E70" s="113">
        <v>578</v>
      </c>
      <c r="F70" s="105">
        <v>1669.4374</v>
      </c>
      <c r="G70" s="41"/>
    </row>
    <row r="71" spans="1:7" x14ac:dyDescent="0.2">
      <c r="A71" s="450" t="s">
        <v>1109</v>
      </c>
      <c r="B71" s="450" t="s">
        <v>1110</v>
      </c>
      <c r="C71" s="77" t="s">
        <v>1062</v>
      </c>
      <c r="D71" s="77"/>
      <c r="E71" s="113">
        <v>507</v>
      </c>
      <c r="F71" s="105">
        <v>1178.9271000000001</v>
      </c>
      <c r="G71" s="41"/>
    </row>
    <row r="72" spans="1:7" x14ac:dyDescent="0.2">
      <c r="A72" s="450" t="s">
        <v>1109</v>
      </c>
      <c r="B72" s="450" t="s">
        <v>1110</v>
      </c>
      <c r="C72" s="77" t="s">
        <v>1063</v>
      </c>
      <c r="D72" s="77"/>
      <c r="E72" s="113">
        <v>3474</v>
      </c>
      <c r="F72" s="105">
        <v>6539.4575999999997</v>
      </c>
      <c r="G72" s="41"/>
    </row>
    <row r="73" spans="1:7" x14ac:dyDescent="0.2">
      <c r="A73" s="450" t="s">
        <v>1109</v>
      </c>
      <c r="B73" s="450" t="s">
        <v>1110</v>
      </c>
      <c r="C73" s="77" t="s">
        <v>1064</v>
      </c>
      <c r="D73" s="77"/>
      <c r="E73" s="113">
        <v>3259</v>
      </c>
      <c r="F73" s="105">
        <v>5263.6108999999997</v>
      </c>
      <c r="G73" s="41"/>
    </row>
    <row r="74" spans="1:7" x14ac:dyDescent="0.2">
      <c r="A74" s="450" t="s">
        <v>1109</v>
      </c>
      <c r="B74" s="450" t="s">
        <v>1110</v>
      </c>
      <c r="C74" s="77" t="s">
        <v>1065</v>
      </c>
      <c r="D74" s="77"/>
      <c r="E74" s="113">
        <v>10035</v>
      </c>
      <c r="F74" s="105">
        <v>5731.9920000000002</v>
      </c>
      <c r="G74" s="41"/>
    </row>
    <row r="75" spans="1:7" x14ac:dyDescent="0.2">
      <c r="A75" s="450" t="s">
        <v>1109</v>
      </c>
      <c r="B75" s="450" t="s">
        <v>1110</v>
      </c>
      <c r="C75" s="77" t="s">
        <v>1066</v>
      </c>
      <c r="D75" s="77"/>
      <c r="E75" s="113">
        <v>9580</v>
      </c>
      <c r="F75" s="105">
        <v>5261.3360000000002</v>
      </c>
      <c r="G75" s="41"/>
    </row>
    <row r="76" spans="1:7" x14ac:dyDescent="0.2">
      <c r="A76" s="450" t="s">
        <v>1109</v>
      </c>
      <c r="B76" s="450" t="s">
        <v>1110</v>
      </c>
      <c r="C76" s="77" t="s">
        <v>1067</v>
      </c>
      <c r="D76" s="77"/>
      <c r="E76" s="114">
        <v>33685</v>
      </c>
      <c r="F76" s="105">
        <v>18008.001</v>
      </c>
      <c r="G76" s="41"/>
    </row>
    <row r="77" spans="1:7" x14ac:dyDescent="0.2">
      <c r="A77" s="450" t="s">
        <v>1109</v>
      </c>
      <c r="B77" s="450" t="s">
        <v>1110</v>
      </c>
      <c r="C77" s="77" t="s">
        <v>1068</v>
      </c>
      <c r="D77" s="77"/>
      <c r="E77" s="114">
        <v>31348</v>
      </c>
      <c r="F77" s="105">
        <v>20837.015599999999</v>
      </c>
      <c r="G77" s="41"/>
    </row>
    <row r="78" spans="1:7" x14ac:dyDescent="0.2">
      <c r="A78" s="450" t="s">
        <v>1109</v>
      </c>
      <c r="B78" s="450" t="s">
        <v>1110</v>
      </c>
      <c r="C78" s="77" t="s">
        <v>1069</v>
      </c>
      <c r="D78" s="77"/>
      <c r="E78" s="114">
        <v>9161</v>
      </c>
      <c r="F78" s="105">
        <v>15718.443799999999</v>
      </c>
      <c r="G78" s="41"/>
    </row>
    <row r="79" spans="1:7" x14ac:dyDescent="0.2">
      <c r="A79" s="450" t="s">
        <v>1109</v>
      </c>
      <c r="B79" s="450" t="s">
        <v>1110</v>
      </c>
      <c r="C79" s="77" t="s">
        <v>1070</v>
      </c>
      <c r="D79" s="77"/>
      <c r="E79" s="114">
        <v>20810</v>
      </c>
      <c r="F79" s="105">
        <v>41280.796999999999</v>
      </c>
      <c r="G79" s="41"/>
    </row>
    <row r="80" spans="1:7" x14ac:dyDescent="0.2">
      <c r="A80" s="451" t="s">
        <v>1109</v>
      </c>
      <c r="B80" s="451" t="s">
        <v>1110</v>
      </c>
      <c r="C80" s="453" t="s">
        <v>1071</v>
      </c>
      <c r="D80" s="454"/>
      <c r="E80" s="115">
        <v>122437</v>
      </c>
      <c r="F80" s="109">
        <v>0.99229999999999996</v>
      </c>
      <c r="G80" s="40">
        <v>2</v>
      </c>
    </row>
    <row r="81" spans="1:7" x14ac:dyDescent="0.2">
      <c r="A81" s="449">
        <v>560052</v>
      </c>
      <c r="B81" s="449" t="s">
        <v>961</v>
      </c>
      <c r="C81" s="77" t="s">
        <v>1061</v>
      </c>
      <c r="D81" s="77"/>
      <c r="E81" s="113">
        <v>119</v>
      </c>
      <c r="F81" s="105">
        <v>343.70769999999999</v>
      </c>
      <c r="G81" s="41"/>
    </row>
    <row r="82" spans="1:7" x14ac:dyDescent="0.2">
      <c r="A82" s="450" t="s">
        <v>1111</v>
      </c>
      <c r="B82" s="450" t="s">
        <v>961</v>
      </c>
      <c r="C82" s="77" t="s">
        <v>1062</v>
      </c>
      <c r="D82" s="77"/>
      <c r="E82" s="113">
        <v>141</v>
      </c>
      <c r="F82" s="105">
        <v>327.8673</v>
      </c>
      <c r="G82" s="41"/>
    </row>
    <row r="83" spans="1:7" x14ac:dyDescent="0.2">
      <c r="A83" s="450" t="s">
        <v>1111</v>
      </c>
      <c r="B83" s="450" t="s">
        <v>961</v>
      </c>
      <c r="C83" s="77" t="s">
        <v>1063</v>
      </c>
      <c r="D83" s="77"/>
      <c r="E83" s="113">
        <v>600</v>
      </c>
      <c r="F83" s="105">
        <v>1129.44</v>
      </c>
      <c r="G83" s="41"/>
    </row>
    <row r="84" spans="1:7" x14ac:dyDescent="0.2">
      <c r="A84" s="450" t="s">
        <v>1111</v>
      </c>
      <c r="B84" s="450" t="s">
        <v>961</v>
      </c>
      <c r="C84" s="77" t="s">
        <v>1064</v>
      </c>
      <c r="D84" s="77"/>
      <c r="E84" s="113">
        <v>512</v>
      </c>
      <c r="F84" s="105">
        <v>826.93119999999999</v>
      </c>
      <c r="G84" s="41"/>
    </row>
    <row r="85" spans="1:7" x14ac:dyDescent="0.2">
      <c r="A85" s="450" t="s">
        <v>1111</v>
      </c>
      <c r="B85" s="450" t="s">
        <v>961</v>
      </c>
      <c r="C85" s="77" t="s">
        <v>1065</v>
      </c>
      <c r="D85" s="77"/>
      <c r="E85" s="113">
        <v>2210</v>
      </c>
      <c r="F85" s="105">
        <v>1262.3520000000001</v>
      </c>
      <c r="G85" s="41"/>
    </row>
    <row r="86" spans="1:7" x14ac:dyDescent="0.2">
      <c r="A86" s="450" t="s">
        <v>1111</v>
      </c>
      <c r="B86" s="450" t="s">
        <v>961</v>
      </c>
      <c r="C86" s="77" t="s">
        <v>1066</v>
      </c>
      <c r="D86" s="77"/>
      <c r="E86" s="113">
        <v>2052</v>
      </c>
      <c r="F86" s="105">
        <v>1126.9584</v>
      </c>
      <c r="G86" s="41"/>
    </row>
    <row r="87" spans="1:7" x14ac:dyDescent="0.2">
      <c r="A87" s="450" t="s">
        <v>1111</v>
      </c>
      <c r="B87" s="450" t="s">
        <v>961</v>
      </c>
      <c r="C87" s="77" t="s">
        <v>1067</v>
      </c>
      <c r="D87" s="77"/>
      <c r="E87" s="114">
        <v>8074</v>
      </c>
      <c r="F87" s="105">
        <v>4316.3603999999996</v>
      </c>
      <c r="G87" s="41"/>
    </row>
    <row r="88" spans="1:7" x14ac:dyDescent="0.2">
      <c r="A88" s="450" t="s">
        <v>1111</v>
      </c>
      <c r="B88" s="450" t="s">
        <v>961</v>
      </c>
      <c r="C88" s="77" t="s">
        <v>1068</v>
      </c>
      <c r="D88" s="77"/>
      <c r="E88" s="114">
        <v>6555</v>
      </c>
      <c r="F88" s="105">
        <v>4357.1085000000003</v>
      </c>
      <c r="G88" s="41"/>
    </row>
    <row r="89" spans="1:7" x14ac:dyDescent="0.2">
      <c r="A89" s="450" t="s">
        <v>1111</v>
      </c>
      <c r="B89" s="450" t="s">
        <v>961</v>
      </c>
      <c r="C89" s="77" t="s">
        <v>1069</v>
      </c>
      <c r="D89" s="77"/>
      <c r="E89" s="114">
        <v>2699</v>
      </c>
      <c r="F89" s="105">
        <v>4630.9441999999999</v>
      </c>
      <c r="G89" s="41"/>
    </row>
    <row r="90" spans="1:7" x14ac:dyDescent="0.2">
      <c r="A90" s="450" t="s">
        <v>1111</v>
      </c>
      <c r="B90" s="450" t="s">
        <v>961</v>
      </c>
      <c r="C90" s="77" t="s">
        <v>1070</v>
      </c>
      <c r="D90" s="77"/>
      <c r="E90" s="114">
        <v>6020</v>
      </c>
      <c r="F90" s="105">
        <v>11941.874</v>
      </c>
      <c r="G90" s="41"/>
    </row>
    <row r="91" spans="1:7" x14ac:dyDescent="0.2">
      <c r="A91" s="451" t="s">
        <v>1111</v>
      </c>
      <c r="B91" s="451" t="s">
        <v>961</v>
      </c>
      <c r="C91" s="453" t="s">
        <v>1071</v>
      </c>
      <c r="D91" s="454"/>
      <c r="E91" s="115">
        <v>28982</v>
      </c>
      <c r="F91" s="109">
        <v>1.0442</v>
      </c>
      <c r="G91" s="40">
        <v>5</v>
      </c>
    </row>
    <row r="92" spans="1:7" x14ac:dyDescent="0.2">
      <c r="A92" s="449">
        <v>560053</v>
      </c>
      <c r="B92" s="449" t="s">
        <v>962</v>
      </c>
      <c r="C92" s="77" t="s">
        <v>1061</v>
      </c>
      <c r="D92" s="77"/>
      <c r="E92" s="113">
        <v>131</v>
      </c>
      <c r="F92" s="105">
        <v>378.3673</v>
      </c>
      <c r="G92" s="41"/>
    </row>
    <row r="93" spans="1:7" x14ac:dyDescent="0.2">
      <c r="A93" s="450" t="s">
        <v>1111</v>
      </c>
      <c r="B93" s="450" t="s">
        <v>962</v>
      </c>
      <c r="C93" s="77" t="s">
        <v>1062</v>
      </c>
      <c r="D93" s="77"/>
      <c r="E93" s="113">
        <v>106</v>
      </c>
      <c r="F93" s="105">
        <v>246.48179999999999</v>
      </c>
      <c r="G93" s="41"/>
    </row>
    <row r="94" spans="1:7" x14ac:dyDescent="0.2">
      <c r="A94" s="450" t="s">
        <v>1111</v>
      </c>
      <c r="B94" s="450" t="s">
        <v>962</v>
      </c>
      <c r="C94" s="77" t="s">
        <v>1063</v>
      </c>
      <c r="D94" s="77"/>
      <c r="E94" s="113">
        <v>552</v>
      </c>
      <c r="F94" s="105">
        <v>1039.0848000000001</v>
      </c>
      <c r="G94" s="41"/>
    </row>
    <row r="95" spans="1:7" x14ac:dyDescent="0.2">
      <c r="A95" s="450" t="s">
        <v>1111</v>
      </c>
      <c r="B95" s="450" t="s">
        <v>962</v>
      </c>
      <c r="C95" s="77" t="s">
        <v>1064</v>
      </c>
      <c r="D95" s="77"/>
      <c r="E95" s="113">
        <v>524</v>
      </c>
      <c r="F95" s="105">
        <v>846.31240000000003</v>
      </c>
      <c r="G95" s="41"/>
    </row>
    <row r="96" spans="1:7" x14ac:dyDescent="0.2">
      <c r="A96" s="450" t="s">
        <v>1111</v>
      </c>
      <c r="B96" s="450" t="s">
        <v>962</v>
      </c>
      <c r="C96" s="77" t="s">
        <v>1065</v>
      </c>
      <c r="D96" s="77"/>
      <c r="E96" s="113">
        <v>2007</v>
      </c>
      <c r="F96" s="105">
        <v>1146.3984</v>
      </c>
      <c r="G96" s="41"/>
    </row>
    <row r="97" spans="1:7" x14ac:dyDescent="0.2">
      <c r="A97" s="450" t="s">
        <v>1111</v>
      </c>
      <c r="B97" s="450" t="s">
        <v>962</v>
      </c>
      <c r="C97" s="77" t="s">
        <v>1066</v>
      </c>
      <c r="D97" s="77"/>
      <c r="E97" s="113">
        <v>1821</v>
      </c>
      <c r="F97" s="105">
        <v>1000.0932</v>
      </c>
      <c r="G97" s="41"/>
    </row>
    <row r="98" spans="1:7" x14ac:dyDescent="0.2">
      <c r="A98" s="450" t="s">
        <v>1111</v>
      </c>
      <c r="B98" s="450" t="s">
        <v>962</v>
      </c>
      <c r="C98" s="77" t="s">
        <v>1067</v>
      </c>
      <c r="D98" s="77"/>
      <c r="E98" s="114">
        <v>7124</v>
      </c>
      <c r="F98" s="105">
        <v>3808.4904000000001</v>
      </c>
      <c r="G98" s="41"/>
    </row>
    <row r="99" spans="1:7" x14ac:dyDescent="0.2">
      <c r="A99" s="450" t="s">
        <v>1111</v>
      </c>
      <c r="B99" s="450" t="s">
        <v>962</v>
      </c>
      <c r="C99" s="77" t="s">
        <v>1068</v>
      </c>
      <c r="D99" s="77"/>
      <c r="E99" s="114">
        <v>5600</v>
      </c>
      <c r="F99" s="105">
        <v>3722.32</v>
      </c>
      <c r="G99" s="41"/>
    </row>
    <row r="100" spans="1:7" x14ac:dyDescent="0.2">
      <c r="A100" s="450" t="s">
        <v>1111</v>
      </c>
      <c r="B100" s="450" t="s">
        <v>962</v>
      </c>
      <c r="C100" s="77" t="s">
        <v>1069</v>
      </c>
      <c r="D100" s="77"/>
      <c r="E100" s="114">
        <v>1902</v>
      </c>
      <c r="F100" s="105">
        <v>3263.4515999999999</v>
      </c>
      <c r="G100" s="41"/>
    </row>
    <row r="101" spans="1:7" x14ac:dyDescent="0.2">
      <c r="A101" s="450" t="s">
        <v>1111</v>
      </c>
      <c r="B101" s="450" t="s">
        <v>962</v>
      </c>
      <c r="C101" s="77" t="s">
        <v>1070</v>
      </c>
      <c r="D101" s="77"/>
      <c r="E101" s="114">
        <v>4076</v>
      </c>
      <c r="F101" s="105">
        <v>8085.5612000000001</v>
      </c>
      <c r="G101" s="41"/>
    </row>
    <row r="102" spans="1:7" x14ac:dyDescent="0.2">
      <c r="A102" s="451" t="s">
        <v>1111</v>
      </c>
      <c r="B102" s="451" t="s">
        <v>962</v>
      </c>
      <c r="C102" s="453" t="s">
        <v>1071</v>
      </c>
      <c r="D102" s="454"/>
      <c r="E102" s="115">
        <v>23843</v>
      </c>
      <c r="F102" s="109">
        <v>0.98709999999999998</v>
      </c>
      <c r="G102" s="40">
        <v>2</v>
      </c>
    </row>
    <row r="103" spans="1:7" x14ac:dyDescent="0.2">
      <c r="A103" s="449">
        <v>560054</v>
      </c>
      <c r="B103" s="449" t="s">
        <v>963</v>
      </c>
      <c r="C103" s="77" t="s">
        <v>1061</v>
      </c>
      <c r="D103" s="77"/>
      <c r="E103" s="113">
        <v>137</v>
      </c>
      <c r="F103" s="105">
        <v>395.69709999999998</v>
      </c>
      <c r="G103" s="41"/>
    </row>
    <row r="104" spans="1:7" x14ac:dyDescent="0.2">
      <c r="A104" s="450" t="s">
        <v>1111</v>
      </c>
      <c r="B104" s="450" t="s">
        <v>963</v>
      </c>
      <c r="C104" s="77" t="s">
        <v>1062</v>
      </c>
      <c r="D104" s="77"/>
      <c r="E104" s="113">
        <v>165</v>
      </c>
      <c r="F104" s="105">
        <v>383.67450000000002</v>
      </c>
      <c r="G104" s="41"/>
    </row>
    <row r="105" spans="1:7" x14ac:dyDescent="0.2">
      <c r="A105" s="450" t="s">
        <v>1111</v>
      </c>
      <c r="B105" s="450" t="s">
        <v>963</v>
      </c>
      <c r="C105" s="77" t="s">
        <v>1063</v>
      </c>
      <c r="D105" s="77"/>
      <c r="E105" s="113">
        <v>680</v>
      </c>
      <c r="F105" s="105">
        <v>1280.0319999999999</v>
      </c>
      <c r="G105" s="41"/>
    </row>
    <row r="106" spans="1:7" x14ac:dyDescent="0.2">
      <c r="A106" s="450" t="s">
        <v>1111</v>
      </c>
      <c r="B106" s="450" t="s">
        <v>963</v>
      </c>
      <c r="C106" s="77" t="s">
        <v>1064</v>
      </c>
      <c r="D106" s="77"/>
      <c r="E106" s="113">
        <v>652</v>
      </c>
      <c r="F106" s="105">
        <v>1053.0452</v>
      </c>
      <c r="G106" s="41"/>
    </row>
    <row r="107" spans="1:7" x14ac:dyDescent="0.2">
      <c r="A107" s="450" t="s">
        <v>1111</v>
      </c>
      <c r="B107" s="450" t="s">
        <v>963</v>
      </c>
      <c r="C107" s="77" t="s">
        <v>1065</v>
      </c>
      <c r="D107" s="77"/>
      <c r="E107" s="113">
        <v>2284</v>
      </c>
      <c r="F107" s="105">
        <v>1304.6207999999999</v>
      </c>
      <c r="G107" s="41"/>
    </row>
    <row r="108" spans="1:7" x14ac:dyDescent="0.2">
      <c r="A108" s="450" t="s">
        <v>1111</v>
      </c>
      <c r="B108" s="450" t="s">
        <v>963</v>
      </c>
      <c r="C108" s="77" t="s">
        <v>1066</v>
      </c>
      <c r="D108" s="77"/>
      <c r="E108" s="113">
        <v>2081</v>
      </c>
      <c r="F108" s="105">
        <v>1142.8851999999999</v>
      </c>
      <c r="G108" s="41"/>
    </row>
    <row r="109" spans="1:7" x14ac:dyDescent="0.2">
      <c r="A109" s="450" t="s">
        <v>1111</v>
      </c>
      <c r="B109" s="450" t="s">
        <v>963</v>
      </c>
      <c r="C109" s="77" t="s">
        <v>1067</v>
      </c>
      <c r="D109" s="77"/>
      <c r="E109" s="114">
        <v>7452</v>
      </c>
      <c r="F109" s="105">
        <v>3983.8391999999999</v>
      </c>
      <c r="G109" s="41"/>
    </row>
    <row r="110" spans="1:7" x14ac:dyDescent="0.2">
      <c r="A110" s="450" t="s">
        <v>1111</v>
      </c>
      <c r="B110" s="450" t="s">
        <v>963</v>
      </c>
      <c r="C110" s="77" t="s">
        <v>1068</v>
      </c>
      <c r="D110" s="77"/>
      <c r="E110" s="114">
        <v>5430</v>
      </c>
      <c r="F110" s="105">
        <v>3609.3209999999999</v>
      </c>
      <c r="G110" s="41"/>
    </row>
    <row r="111" spans="1:7" x14ac:dyDescent="0.2">
      <c r="A111" s="450" t="s">
        <v>1111</v>
      </c>
      <c r="B111" s="450" t="s">
        <v>963</v>
      </c>
      <c r="C111" s="77" t="s">
        <v>1069</v>
      </c>
      <c r="D111" s="77"/>
      <c r="E111" s="114">
        <v>1958</v>
      </c>
      <c r="F111" s="105">
        <v>3359.5364</v>
      </c>
      <c r="G111" s="41"/>
    </row>
    <row r="112" spans="1:7" x14ac:dyDescent="0.2">
      <c r="A112" s="450" t="s">
        <v>1111</v>
      </c>
      <c r="B112" s="450" t="s">
        <v>963</v>
      </c>
      <c r="C112" s="77" t="s">
        <v>1070</v>
      </c>
      <c r="D112" s="77"/>
      <c r="E112" s="114">
        <v>3915</v>
      </c>
      <c r="F112" s="105">
        <v>7766.1854999999996</v>
      </c>
      <c r="G112" s="41"/>
    </row>
    <row r="113" spans="1:7" x14ac:dyDescent="0.2">
      <c r="A113" s="451" t="s">
        <v>1111</v>
      </c>
      <c r="B113" s="451" t="s">
        <v>963</v>
      </c>
      <c r="C113" s="453" t="s">
        <v>1071</v>
      </c>
      <c r="D113" s="454"/>
      <c r="E113" s="115">
        <v>24754</v>
      </c>
      <c r="F113" s="109">
        <v>0.98080000000000001</v>
      </c>
      <c r="G113" s="40">
        <v>2</v>
      </c>
    </row>
    <row r="114" spans="1:7" x14ac:dyDescent="0.2">
      <c r="A114" s="449">
        <v>560055</v>
      </c>
      <c r="B114" s="449" t="s">
        <v>964</v>
      </c>
      <c r="C114" s="77" t="s">
        <v>1061</v>
      </c>
      <c r="D114" s="77"/>
      <c r="E114" s="113">
        <v>65</v>
      </c>
      <c r="F114" s="105">
        <v>187.73949999999999</v>
      </c>
      <c r="G114" s="41"/>
    </row>
    <row r="115" spans="1:7" x14ac:dyDescent="0.2">
      <c r="A115" s="450" t="s">
        <v>1111</v>
      </c>
      <c r="B115" s="450" t="s">
        <v>964</v>
      </c>
      <c r="C115" s="77" t="s">
        <v>1062</v>
      </c>
      <c r="D115" s="77"/>
      <c r="E115" s="113">
        <v>58</v>
      </c>
      <c r="F115" s="105">
        <v>134.8674</v>
      </c>
      <c r="G115" s="41"/>
    </row>
    <row r="116" spans="1:7" x14ac:dyDescent="0.2">
      <c r="A116" s="450" t="s">
        <v>1111</v>
      </c>
      <c r="B116" s="450" t="s">
        <v>964</v>
      </c>
      <c r="C116" s="77" t="s">
        <v>1063</v>
      </c>
      <c r="D116" s="77"/>
      <c r="E116" s="113">
        <v>296</v>
      </c>
      <c r="F116" s="105">
        <v>557.19039999999995</v>
      </c>
      <c r="G116" s="41"/>
    </row>
    <row r="117" spans="1:7" x14ac:dyDescent="0.2">
      <c r="A117" s="450" t="s">
        <v>1111</v>
      </c>
      <c r="B117" s="450" t="s">
        <v>964</v>
      </c>
      <c r="C117" s="77" t="s">
        <v>1064</v>
      </c>
      <c r="D117" s="77"/>
      <c r="E117" s="113">
        <v>254</v>
      </c>
      <c r="F117" s="105">
        <v>410.23540000000003</v>
      </c>
      <c r="G117" s="41"/>
    </row>
    <row r="118" spans="1:7" x14ac:dyDescent="0.2">
      <c r="A118" s="450" t="s">
        <v>1111</v>
      </c>
      <c r="B118" s="450" t="s">
        <v>964</v>
      </c>
      <c r="C118" s="77" t="s">
        <v>1065</v>
      </c>
      <c r="D118" s="77"/>
      <c r="E118" s="113">
        <v>1090</v>
      </c>
      <c r="F118" s="105">
        <v>622.60799999999995</v>
      </c>
      <c r="G118" s="41"/>
    </row>
    <row r="119" spans="1:7" x14ac:dyDescent="0.2">
      <c r="A119" s="450" t="s">
        <v>1111</v>
      </c>
      <c r="B119" s="450" t="s">
        <v>964</v>
      </c>
      <c r="C119" s="77" t="s">
        <v>1066</v>
      </c>
      <c r="D119" s="77"/>
      <c r="E119" s="113">
        <v>1027</v>
      </c>
      <c r="F119" s="105">
        <v>564.02840000000003</v>
      </c>
      <c r="G119" s="41"/>
    </row>
    <row r="120" spans="1:7" x14ac:dyDescent="0.2">
      <c r="A120" s="450" t="s">
        <v>1111</v>
      </c>
      <c r="B120" s="450" t="s">
        <v>964</v>
      </c>
      <c r="C120" s="77" t="s">
        <v>1067</v>
      </c>
      <c r="D120" s="77"/>
      <c r="E120" s="114">
        <v>4422</v>
      </c>
      <c r="F120" s="105">
        <v>2364.0012000000002</v>
      </c>
      <c r="G120" s="41"/>
    </row>
    <row r="121" spans="1:7" x14ac:dyDescent="0.2">
      <c r="A121" s="450" t="s">
        <v>1111</v>
      </c>
      <c r="B121" s="450" t="s">
        <v>964</v>
      </c>
      <c r="C121" s="77" t="s">
        <v>1068</v>
      </c>
      <c r="D121" s="77"/>
      <c r="E121" s="114">
        <v>3086</v>
      </c>
      <c r="F121" s="105">
        <v>2051.2642000000001</v>
      </c>
      <c r="G121" s="41"/>
    </row>
    <row r="122" spans="1:7" x14ac:dyDescent="0.2">
      <c r="A122" s="450" t="s">
        <v>1111</v>
      </c>
      <c r="B122" s="450" t="s">
        <v>964</v>
      </c>
      <c r="C122" s="77" t="s">
        <v>1069</v>
      </c>
      <c r="D122" s="77"/>
      <c r="E122" s="114">
        <v>1372</v>
      </c>
      <c r="F122" s="105">
        <v>2354.0776000000001</v>
      </c>
      <c r="G122" s="41"/>
    </row>
    <row r="123" spans="1:7" x14ac:dyDescent="0.2">
      <c r="A123" s="450" t="s">
        <v>1111</v>
      </c>
      <c r="B123" s="450" t="s">
        <v>964</v>
      </c>
      <c r="C123" s="77" t="s">
        <v>1070</v>
      </c>
      <c r="D123" s="77"/>
      <c r="E123" s="114">
        <v>2821</v>
      </c>
      <c r="F123" s="105">
        <v>5596.0177000000003</v>
      </c>
      <c r="G123" s="41"/>
    </row>
    <row r="124" spans="1:7" x14ac:dyDescent="0.2">
      <c r="A124" s="451" t="s">
        <v>1111</v>
      </c>
      <c r="B124" s="451" t="s">
        <v>964</v>
      </c>
      <c r="C124" s="453" t="s">
        <v>1071</v>
      </c>
      <c r="D124" s="454"/>
      <c r="E124" s="115">
        <v>14491</v>
      </c>
      <c r="F124" s="109">
        <v>1.0242</v>
      </c>
      <c r="G124" s="40">
        <v>4</v>
      </c>
    </row>
    <row r="125" spans="1:7" x14ac:dyDescent="0.2">
      <c r="A125" s="449">
        <v>560056</v>
      </c>
      <c r="B125" s="449" t="s">
        <v>965</v>
      </c>
      <c r="C125" s="77" t="s">
        <v>1061</v>
      </c>
      <c r="D125" s="77"/>
      <c r="E125" s="113">
        <v>103</v>
      </c>
      <c r="F125" s="105">
        <v>297.49489999999997</v>
      </c>
      <c r="G125" s="41"/>
    </row>
    <row r="126" spans="1:7" x14ac:dyDescent="0.2">
      <c r="A126" s="450" t="s">
        <v>1111</v>
      </c>
      <c r="B126" s="450" t="s">
        <v>965</v>
      </c>
      <c r="C126" s="77" t="s">
        <v>1062</v>
      </c>
      <c r="D126" s="77"/>
      <c r="E126" s="113">
        <v>81</v>
      </c>
      <c r="F126" s="105">
        <v>188.3493</v>
      </c>
      <c r="G126" s="41"/>
    </row>
    <row r="127" spans="1:7" x14ac:dyDescent="0.2">
      <c r="A127" s="450" t="s">
        <v>1111</v>
      </c>
      <c r="B127" s="450" t="s">
        <v>965</v>
      </c>
      <c r="C127" s="77" t="s">
        <v>1063</v>
      </c>
      <c r="D127" s="77"/>
      <c r="E127" s="113">
        <v>409</v>
      </c>
      <c r="F127" s="105">
        <v>769.90160000000003</v>
      </c>
      <c r="G127" s="41"/>
    </row>
    <row r="128" spans="1:7" x14ac:dyDescent="0.2">
      <c r="A128" s="450" t="s">
        <v>1111</v>
      </c>
      <c r="B128" s="450" t="s">
        <v>965</v>
      </c>
      <c r="C128" s="77" t="s">
        <v>1064</v>
      </c>
      <c r="D128" s="77"/>
      <c r="E128" s="113">
        <v>373</v>
      </c>
      <c r="F128" s="105">
        <v>602.43230000000005</v>
      </c>
      <c r="G128" s="41"/>
    </row>
    <row r="129" spans="1:7" x14ac:dyDescent="0.2">
      <c r="A129" s="450" t="s">
        <v>1111</v>
      </c>
      <c r="B129" s="450" t="s">
        <v>965</v>
      </c>
      <c r="C129" s="77" t="s">
        <v>1065</v>
      </c>
      <c r="D129" s="77"/>
      <c r="E129" s="113">
        <v>1370</v>
      </c>
      <c r="F129" s="105">
        <v>782.54399999999998</v>
      </c>
      <c r="G129" s="41"/>
    </row>
    <row r="130" spans="1:7" x14ac:dyDescent="0.2">
      <c r="A130" s="450" t="s">
        <v>1111</v>
      </c>
      <c r="B130" s="450" t="s">
        <v>965</v>
      </c>
      <c r="C130" s="77" t="s">
        <v>1066</v>
      </c>
      <c r="D130" s="77"/>
      <c r="E130" s="113">
        <v>1272</v>
      </c>
      <c r="F130" s="105">
        <v>698.58240000000001</v>
      </c>
      <c r="G130" s="41"/>
    </row>
    <row r="131" spans="1:7" x14ac:dyDescent="0.2">
      <c r="A131" s="450" t="s">
        <v>1111</v>
      </c>
      <c r="B131" s="450" t="s">
        <v>965</v>
      </c>
      <c r="C131" s="77" t="s">
        <v>1067</v>
      </c>
      <c r="D131" s="77"/>
      <c r="E131" s="114">
        <v>5750</v>
      </c>
      <c r="F131" s="105">
        <v>3073.95</v>
      </c>
      <c r="G131" s="41"/>
    </row>
    <row r="132" spans="1:7" x14ac:dyDescent="0.2">
      <c r="A132" s="450" t="s">
        <v>1111</v>
      </c>
      <c r="B132" s="450" t="s">
        <v>965</v>
      </c>
      <c r="C132" s="77" t="s">
        <v>1068</v>
      </c>
      <c r="D132" s="77"/>
      <c r="E132" s="114">
        <v>4123</v>
      </c>
      <c r="F132" s="105">
        <v>2740.5581000000002</v>
      </c>
      <c r="G132" s="41"/>
    </row>
    <row r="133" spans="1:7" x14ac:dyDescent="0.2">
      <c r="A133" s="450" t="s">
        <v>1111</v>
      </c>
      <c r="B133" s="450" t="s">
        <v>965</v>
      </c>
      <c r="C133" s="77" t="s">
        <v>1069</v>
      </c>
      <c r="D133" s="77"/>
      <c r="E133" s="114">
        <v>2029</v>
      </c>
      <c r="F133" s="105">
        <v>3481.3582000000001</v>
      </c>
      <c r="G133" s="41"/>
    </row>
    <row r="134" spans="1:7" x14ac:dyDescent="0.2">
      <c r="A134" s="450" t="s">
        <v>1111</v>
      </c>
      <c r="B134" s="450" t="s">
        <v>965</v>
      </c>
      <c r="C134" s="77" t="s">
        <v>1070</v>
      </c>
      <c r="D134" s="77"/>
      <c r="E134" s="114">
        <v>4089</v>
      </c>
      <c r="F134" s="105">
        <v>8111.3492999999999</v>
      </c>
      <c r="G134" s="41"/>
    </row>
    <row r="135" spans="1:7" x14ac:dyDescent="0.2">
      <c r="A135" s="451" t="s">
        <v>1111</v>
      </c>
      <c r="B135" s="451" t="s">
        <v>965</v>
      </c>
      <c r="C135" s="453" t="s">
        <v>1071</v>
      </c>
      <c r="D135" s="454"/>
      <c r="E135" s="115">
        <v>19599</v>
      </c>
      <c r="F135" s="109">
        <v>1.0585</v>
      </c>
      <c r="G135" s="40">
        <v>5</v>
      </c>
    </row>
    <row r="136" spans="1:7" x14ac:dyDescent="0.2">
      <c r="A136" s="449">
        <v>560057</v>
      </c>
      <c r="B136" s="449" t="s">
        <v>966</v>
      </c>
      <c r="C136" s="77" t="s">
        <v>1061</v>
      </c>
      <c r="D136" s="77"/>
      <c r="E136" s="113">
        <v>72</v>
      </c>
      <c r="F136" s="105">
        <v>207.95760000000001</v>
      </c>
      <c r="G136" s="41"/>
    </row>
    <row r="137" spans="1:7" x14ac:dyDescent="0.2">
      <c r="A137" s="450" t="s">
        <v>1111</v>
      </c>
      <c r="B137" s="450" t="s">
        <v>966</v>
      </c>
      <c r="C137" s="77" t="s">
        <v>1062</v>
      </c>
      <c r="D137" s="77"/>
      <c r="E137" s="113">
        <v>69</v>
      </c>
      <c r="F137" s="105">
        <v>160.44569999999999</v>
      </c>
      <c r="G137" s="41"/>
    </row>
    <row r="138" spans="1:7" x14ac:dyDescent="0.2">
      <c r="A138" s="450" t="s">
        <v>1111</v>
      </c>
      <c r="B138" s="450" t="s">
        <v>966</v>
      </c>
      <c r="C138" s="77" t="s">
        <v>1063</v>
      </c>
      <c r="D138" s="77"/>
      <c r="E138" s="113">
        <v>329</v>
      </c>
      <c r="F138" s="105">
        <v>619.30960000000005</v>
      </c>
      <c r="G138" s="41"/>
    </row>
    <row r="139" spans="1:7" x14ac:dyDescent="0.2">
      <c r="A139" s="450" t="s">
        <v>1111</v>
      </c>
      <c r="B139" s="450" t="s">
        <v>966</v>
      </c>
      <c r="C139" s="77" t="s">
        <v>1064</v>
      </c>
      <c r="D139" s="77"/>
      <c r="E139" s="113">
        <v>340</v>
      </c>
      <c r="F139" s="105">
        <v>549.13400000000001</v>
      </c>
      <c r="G139" s="41"/>
    </row>
    <row r="140" spans="1:7" x14ac:dyDescent="0.2">
      <c r="A140" s="450" t="s">
        <v>1111</v>
      </c>
      <c r="B140" s="450" t="s">
        <v>966</v>
      </c>
      <c r="C140" s="77" t="s">
        <v>1065</v>
      </c>
      <c r="D140" s="77"/>
      <c r="E140" s="113">
        <v>1293</v>
      </c>
      <c r="F140" s="105">
        <v>738.5616</v>
      </c>
      <c r="G140" s="41"/>
    </row>
    <row r="141" spans="1:7" x14ac:dyDescent="0.2">
      <c r="A141" s="450" t="s">
        <v>1111</v>
      </c>
      <c r="B141" s="450" t="s">
        <v>966</v>
      </c>
      <c r="C141" s="77" t="s">
        <v>1066</v>
      </c>
      <c r="D141" s="77"/>
      <c r="E141" s="113">
        <v>1160</v>
      </c>
      <c r="F141" s="105">
        <v>637.072</v>
      </c>
      <c r="G141" s="41"/>
    </row>
    <row r="142" spans="1:7" x14ac:dyDescent="0.2">
      <c r="A142" s="450" t="s">
        <v>1111</v>
      </c>
      <c r="B142" s="450" t="s">
        <v>966</v>
      </c>
      <c r="C142" s="77" t="s">
        <v>1067</v>
      </c>
      <c r="D142" s="77"/>
      <c r="E142" s="114">
        <v>4715</v>
      </c>
      <c r="F142" s="105">
        <v>2520.6390000000001</v>
      </c>
      <c r="G142" s="41"/>
    </row>
    <row r="143" spans="1:7" x14ac:dyDescent="0.2">
      <c r="A143" s="450" t="s">
        <v>1111</v>
      </c>
      <c r="B143" s="450" t="s">
        <v>966</v>
      </c>
      <c r="C143" s="77" t="s">
        <v>1068</v>
      </c>
      <c r="D143" s="77"/>
      <c r="E143" s="114">
        <v>3452</v>
      </c>
      <c r="F143" s="105">
        <v>2294.5444000000002</v>
      </c>
      <c r="G143" s="41"/>
    </row>
    <row r="144" spans="1:7" x14ac:dyDescent="0.2">
      <c r="A144" s="450" t="s">
        <v>1111</v>
      </c>
      <c r="B144" s="450" t="s">
        <v>966</v>
      </c>
      <c r="C144" s="77" t="s">
        <v>1069</v>
      </c>
      <c r="D144" s="77"/>
      <c r="E144" s="114">
        <v>1434</v>
      </c>
      <c r="F144" s="105">
        <v>2460.4571999999998</v>
      </c>
      <c r="G144" s="41"/>
    </row>
    <row r="145" spans="1:7" x14ac:dyDescent="0.2">
      <c r="A145" s="450" t="s">
        <v>1111</v>
      </c>
      <c r="B145" s="450" t="s">
        <v>966</v>
      </c>
      <c r="C145" s="77" t="s">
        <v>1070</v>
      </c>
      <c r="D145" s="77"/>
      <c r="E145" s="114">
        <v>2987</v>
      </c>
      <c r="F145" s="105">
        <v>5925.3118999999997</v>
      </c>
      <c r="G145" s="41"/>
    </row>
    <row r="146" spans="1:7" x14ac:dyDescent="0.2">
      <c r="A146" s="451" t="s">
        <v>1111</v>
      </c>
      <c r="B146" s="451" t="s">
        <v>966</v>
      </c>
      <c r="C146" s="453" t="s">
        <v>1071</v>
      </c>
      <c r="D146" s="454"/>
      <c r="E146" s="115">
        <v>15851</v>
      </c>
      <c r="F146" s="109">
        <v>1.0165999999999999</v>
      </c>
      <c r="G146" s="40">
        <v>3</v>
      </c>
    </row>
    <row r="147" spans="1:7" x14ac:dyDescent="0.2">
      <c r="A147" s="449">
        <v>560058</v>
      </c>
      <c r="B147" s="449" t="s">
        <v>513</v>
      </c>
      <c r="C147" s="77" t="s">
        <v>1061</v>
      </c>
      <c r="D147" s="77"/>
      <c r="E147" s="113">
        <v>222</v>
      </c>
      <c r="F147" s="105">
        <v>641.20259999999996</v>
      </c>
      <c r="G147" s="41"/>
    </row>
    <row r="148" spans="1:7" x14ac:dyDescent="0.2">
      <c r="A148" s="450" t="s">
        <v>1111</v>
      </c>
      <c r="B148" s="450" t="s">
        <v>513</v>
      </c>
      <c r="C148" s="77" t="s">
        <v>1062</v>
      </c>
      <c r="D148" s="77"/>
      <c r="E148" s="113">
        <v>177</v>
      </c>
      <c r="F148" s="105">
        <v>411.57810000000001</v>
      </c>
      <c r="G148" s="41"/>
    </row>
    <row r="149" spans="1:7" x14ac:dyDescent="0.2">
      <c r="A149" s="450" t="s">
        <v>1111</v>
      </c>
      <c r="B149" s="450" t="s">
        <v>513</v>
      </c>
      <c r="C149" s="77" t="s">
        <v>1063</v>
      </c>
      <c r="D149" s="77"/>
      <c r="E149" s="113">
        <v>1105</v>
      </c>
      <c r="F149" s="105">
        <v>2080.0520000000001</v>
      </c>
      <c r="G149" s="41"/>
    </row>
    <row r="150" spans="1:7" x14ac:dyDescent="0.2">
      <c r="A150" s="450" t="s">
        <v>1111</v>
      </c>
      <c r="B150" s="450" t="s">
        <v>513</v>
      </c>
      <c r="C150" s="77" t="s">
        <v>1064</v>
      </c>
      <c r="D150" s="77"/>
      <c r="E150" s="113">
        <v>1080</v>
      </c>
      <c r="F150" s="105">
        <v>1744.308</v>
      </c>
      <c r="G150" s="41"/>
    </row>
    <row r="151" spans="1:7" x14ac:dyDescent="0.2">
      <c r="A151" s="450" t="s">
        <v>1111</v>
      </c>
      <c r="B151" s="450" t="s">
        <v>513</v>
      </c>
      <c r="C151" s="77" t="s">
        <v>1065</v>
      </c>
      <c r="D151" s="77"/>
      <c r="E151" s="113">
        <v>3881</v>
      </c>
      <c r="F151" s="105">
        <v>2216.8272000000002</v>
      </c>
      <c r="G151" s="41"/>
    </row>
    <row r="152" spans="1:7" x14ac:dyDescent="0.2">
      <c r="A152" s="450" t="s">
        <v>1111</v>
      </c>
      <c r="B152" s="450" t="s">
        <v>513</v>
      </c>
      <c r="C152" s="77" t="s">
        <v>1066</v>
      </c>
      <c r="D152" s="77"/>
      <c r="E152" s="113">
        <v>3614</v>
      </c>
      <c r="F152" s="105">
        <v>1984.8088</v>
      </c>
      <c r="G152" s="41"/>
    </row>
    <row r="153" spans="1:7" x14ac:dyDescent="0.2">
      <c r="A153" s="450" t="s">
        <v>1111</v>
      </c>
      <c r="B153" s="450" t="s">
        <v>513</v>
      </c>
      <c r="C153" s="77" t="s">
        <v>1067</v>
      </c>
      <c r="D153" s="77"/>
      <c r="E153" s="114">
        <v>12675</v>
      </c>
      <c r="F153" s="105">
        <v>6776.0550000000003</v>
      </c>
      <c r="G153" s="41"/>
    </row>
    <row r="154" spans="1:7" x14ac:dyDescent="0.2">
      <c r="A154" s="450" t="s">
        <v>1111</v>
      </c>
      <c r="B154" s="450" t="s">
        <v>513</v>
      </c>
      <c r="C154" s="77" t="s">
        <v>1068</v>
      </c>
      <c r="D154" s="77"/>
      <c r="E154" s="114">
        <v>11131</v>
      </c>
      <c r="F154" s="105">
        <v>7398.7757000000001</v>
      </c>
      <c r="G154" s="41"/>
    </row>
    <row r="155" spans="1:7" x14ac:dyDescent="0.2">
      <c r="A155" s="450" t="s">
        <v>1111</v>
      </c>
      <c r="B155" s="450" t="s">
        <v>513</v>
      </c>
      <c r="C155" s="77" t="s">
        <v>1069</v>
      </c>
      <c r="D155" s="77"/>
      <c r="E155" s="114">
        <v>3806</v>
      </c>
      <c r="F155" s="105">
        <v>6530.3347999999996</v>
      </c>
      <c r="G155" s="41"/>
    </row>
    <row r="156" spans="1:7" x14ac:dyDescent="0.2">
      <c r="A156" s="450" t="s">
        <v>1111</v>
      </c>
      <c r="B156" s="450" t="s">
        <v>513</v>
      </c>
      <c r="C156" s="77" t="s">
        <v>1070</v>
      </c>
      <c r="D156" s="77"/>
      <c r="E156" s="114">
        <v>8845</v>
      </c>
      <c r="F156" s="105">
        <v>17545.826499999999</v>
      </c>
      <c r="G156" s="41"/>
    </row>
    <row r="157" spans="1:7" x14ac:dyDescent="0.2">
      <c r="A157" s="451" t="s">
        <v>1111</v>
      </c>
      <c r="B157" s="451" t="s">
        <v>513</v>
      </c>
      <c r="C157" s="453" t="s">
        <v>1071</v>
      </c>
      <c r="D157" s="454"/>
      <c r="E157" s="115">
        <v>46536</v>
      </c>
      <c r="F157" s="109">
        <v>1.0170999999999999</v>
      </c>
      <c r="G157" s="40">
        <v>3</v>
      </c>
    </row>
    <row r="158" spans="1:7" x14ac:dyDescent="0.2">
      <c r="A158" s="449">
        <v>560059</v>
      </c>
      <c r="B158" s="449" t="s">
        <v>967</v>
      </c>
      <c r="C158" s="77" t="s">
        <v>1061</v>
      </c>
      <c r="D158" s="77"/>
      <c r="E158" s="113">
        <v>58</v>
      </c>
      <c r="F158" s="105">
        <v>167.5214</v>
      </c>
      <c r="G158" s="41"/>
    </row>
    <row r="159" spans="1:7" x14ac:dyDescent="0.2">
      <c r="A159" s="450" t="s">
        <v>1111</v>
      </c>
      <c r="B159" s="450" t="s">
        <v>967</v>
      </c>
      <c r="C159" s="77" t="s">
        <v>1062</v>
      </c>
      <c r="D159" s="77"/>
      <c r="E159" s="113">
        <v>54</v>
      </c>
      <c r="F159" s="105">
        <v>125.56619999999999</v>
      </c>
      <c r="G159" s="41"/>
    </row>
    <row r="160" spans="1:7" x14ac:dyDescent="0.2">
      <c r="A160" s="450" t="s">
        <v>1111</v>
      </c>
      <c r="B160" s="450" t="s">
        <v>967</v>
      </c>
      <c r="C160" s="77" t="s">
        <v>1063</v>
      </c>
      <c r="D160" s="77"/>
      <c r="E160" s="113">
        <v>285</v>
      </c>
      <c r="F160" s="105">
        <v>536.48400000000004</v>
      </c>
      <c r="G160" s="41"/>
    </row>
    <row r="161" spans="1:7" x14ac:dyDescent="0.2">
      <c r="A161" s="450" t="s">
        <v>1111</v>
      </c>
      <c r="B161" s="450" t="s">
        <v>967</v>
      </c>
      <c r="C161" s="77" t="s">
        <v>1064</v>
      </c>
      <c r="D161" s="77"/>
      <c r="E161" s="113">
        <v>277</v>
      </c>
      <c r="F161" s="105">
        <v>447.3827</v>
      </c>
      <c r="G161" s="41"/>
    </row>
    <row r="162" spans="1:7" x14ac:dyDescent="0.2">
      <c r="A162" s="450" t="s">
        <v>1111</v>
      </c>
      <c r="B162" s="450" t="s">
        <v>967</v>
      </c>
      <c r="C162" s="77" t="s">
        <v>1065</v>
      </c>
      <c r="D162" s="77"/>
      <c r="E162" s="113">
        <v>1085</v>
      </c>
      <c r="F162" s="105">
        <v>619.75199999999995</v>
      </c>
      <c r="G162" s="41"/>
    </row>
    <row r="163" spans="1:7" x14ac:dyDescent="0.2">
      <c r="A163" s="450" t="s">
        <v>1111</v>
      </c>
      <c r="B163" s="450" t="s">
        <v>967</v>
      </c>
      <c r="C163" s="77" t="s">
        <v>1066</v>
      </c>
      <c r="D163" s="77"/>
      <c r="E163" s="113">
        <v>996</v>
      </c>
      <c r="F163" s="105">
        <v>547.00319999999999</v>
      </c>
      <c r="G163" s="41"/>
    </row>
    <row r="164" spans="1:7" x14ac:dyDescent="0.2">
      <c r="A164" s="450" t="s">
        <v>1111</v>
      </c>
      <c r="B164" s="450" t="s">
        <v>967</v>
      </c>
      <c r="C164" s="77" t="s">
        <v>1067</v>
      </c>
      <c r="D164" s="77"/>
      <c r="E164" s="114">
        <v>4333</v>
      </c>
      <c r="F164" s="105">
        <v>2316.4218000000001</v>
      </c>
      <c r="G164" s="41"/>
    </row>
    <row r="165" spans="1:7" x14ac:dyDescent="0.2">
      <c r="A165" s="450" t="s">
        <v>1111</v>
      </c>
      <c r="B165" s="450" t="s">
        <v>967</v>
      </c>
      <c r="C165" s="77" t="s">
        <v>1068</v>
      </c>
      <c r="D165" s="77"/>
      <c r="E165" s="114">
        <v>3464</v>
      </c>
      <c r="F165" s="105">
        <v>2302.5207999999998</v>
      </c>
      <c r="G165" s="41"/>
    </row>
    <row r="166" spans="1:7" x14ac:dyDescent="0.2">
      <c r="A166" s="450" t="s">
        <v>1111</v>
      </c>
      <c r="B166" s="450" t="s">
        <v>967</v>
      </c>
      <c r="C166" s="77" t="s">
        <v>1069</v>
      </c>
      <c r="D166" s="77"/>
      <c r="E166" s="114">
        <v>1405</v>
      </c>
      <c r="F166" s="105">
        <v>2410.6990000000001</v>
      </c>
      <c r="G166" s="41"/>
    </row>
    <row r="167" spans="1:7" x14ac:dyDescent="0.2">
      <c r="A167" s="450" t="s">
        <v>1111</v>
      </c>
      <c r="B167" s="450" t="s">
        <v>967</v>
      </c>
      <c r="C167" s="77" t="s">
        <v>1070</v>
      </c>
      <c r="D167" s="77"/>
      <c r="E167" s="114">
        <v>2798</v>
      </c>
      <c r="F167" s="105">
        <v>5550.3926000000001</v>
      </c>
      <c r="G167" s="41"/>
    </row>
    <row r="168" spans="1:7" x14ac:dyDescent="0.2">
      <c r="A168" s="451" t="s">
        <v>1111</v>
      </c>
      <c r="B168" s="451" t="s">
        <v>967</v>
      </c>
      <c r="C168" s="453" t="s">
        <v>1071</v>
      </c>
      <c r="D168" s="454"/>
      <c r="E168" s="115">
        <v>14755</v>
      </c>
      <c r="F168" s="109">
        <v>1.0182</v>
      </c>
      <c r="G168" s="40">
        <v>3</v>
      </c>
    </row>
    <row r="169" spans="1:7" x14ac:dyDescent="0.2">
      <c r="A169" s="449">
        <v>560060</v>
      </c>
      <c r="B169" s="449" t="s">
        <v>968</v>
      </c>
      <c r="C169" s="77" t="s">
        <v>1061</v>
      </c>
      <c r="D169" s="77"/>
      <c r="E169" s="113">
        <v>110</v>
      </c>
      <c r="F169" s="105">
        <v>317.71300000000002</v>
      </c>
      <c r="G169" s="41"/>
    </row>
    <row r="170" spans="1:7" x14ac:dyDescent="0.2">
      <c r="A170" s="450" t="s">
        <v>1111</v>
      </c>
      <c r="B170" s="450" t="s">
        <v>968</v>
      </c>
      <c r="C170" s="77" t="s">
        <v>1062</v>
      </c>
      <c r="D170" s="77"/>
      <c r="E170" s="113">
        <v>96</v>
      </c>
      <c r="F170" s="105">
        <v>223.22880000000001</v>
      </c>
      <c r="G170" s="41"/>
    </row>
    <row r="171" spans="1:7" x14ac:dyDescent="0.2">
      <c r="A171" s="450" t="s">
        <v>1111</v>
      </c>
      <c r="B171" s="450" t="s">
        <v>968</v>
      </c>
      <c r="C171" s="77" t="s">
        <v>1063</v>
      </c>
      <c r="D171" s="77"/>
      <c r="E171" s="113">
        <v>342</v>
      </c>
      <c r="F171" s="105">
        <v>643.7808</v>
      </c>
      <c r="G171" s="41"/>
    </row>
    <row r="172" spans="1:7" x14ac:dyDescent="0.2">
      <c r="A172" s="450" t="s">
        <v>1111</v>
      </c>
      <c r="B172" s="450" t="s">
        <v>968</v>
      </c>
      <c r="C172" s="77" t="s">
        <v>1064</v>
      </c>
      <c r="D172" s="77"/>
      <c r="E172" s="113">
        <v>376</v>
      </c>
      <c r="F172" s="105">
        <v>607.27760000000001</v>
      </c>
      <c r="G172" s="41"/>
    </row>
    <row r="173" spans="1:7" x14ac:dyDescent="0.2">
      <c r="A173" s="450" t="s">
        <v>1111</v>
      </c>
      <c r="B173" s="450" t="s">
        <v>968</v>
      </c>
      <c r="C173" s="77" t="s">
        <v>1065</v>
      </c>
      <c r="D173" s="77"/>
      <c r="E173" s="113">
        <v>1395</v>
      </c>
      <c r="F173" s="105">
        <v>796.82399999999996</v>
      </c>
      <c r="G173" s="41"/>
    </row>
    <row r="174" spans="1:7" x14ac:dyDescent="0.2">
      <c r="A174" s="450" t="s">
        <v>1111</v>
      </c>
      <c r="B174" s="450" t="s">
        <v>968</v>
      </c>
      <c r="C174" s="77" t="s">
        <v>1066</v>
      </c>
      <c r="D174" s="77"/>
      <c r="E174" s="113">
        <v>1252</v>
      </c>
      <c r="F174" s="105">
        <v>687.59839999999997</v>
      </c>
      <c r="G174" s="41"/>
    </row>
    <row r="175" spans="1:7" x14ac:dyDescent="0.2">
      <c r="A175" s="450" t="s">
        <v>1111</v>
      </c>
      <c r="B175" s="450" t="s">
        <v>968</v>
      </c>
      <c r="C175" s="77" t="s">
        <v>1067</v>
      </c>
      <c r="D175" s="77"/>
      <c r="E175" s="114">
        <v>4717</v>
      </c>
      <c r="F175" s="105">
        <v>2521.7082</v>
      </c>
      <c r="G175" s="41"/>
    </row>
    <row r="176" spans="1:7" x14ac:dyDescent="0.2">
      <c r="A176" s="450" t="s">
        <v>1111</v>
      </c>
      <c r="B176" s="450" t="s">
        <v>968</v>
      </c>
      <c r="C176" s="77" t="s">
        <v>1068</v>
      </c>
      <c r="D176" s="77"/>
      <c r="E176" s="114">
        <v>3844</v>
      </c>
      <c r="F176" s="105">
        <v>2555.1068</v>
      </c>
      <c r="G176" s="41"/>
    </row>
    <row r="177" spans="1:7" x14ac:dyDescent="0.2">
      <c r="A177" s="450" t="s">
        <v>1111</v>
      </c>
      <c r="B177" s="450" t="s">
        <v>968</v>
      </c>
      <c r="C177" s="77" t="s">
        <v>1069</v>
      </c>
      <c r="D177" s="77"/>
      <c r="E177" s="114">
        <v>1130</v>
      </c>
      <c r="F177" s="105">
        <v>1938.854</v>
      </c>
      <c r="G177" s="41"/>
    </row>
    <row r="178" spans="1:7" x14ac:dyDescent="0.2">
      <c r="A178" s="450" t="s">
        <v>1111</v>
      </c>
      <c r="B178" s="450" t="s">
        <v>968</v>
      </c>
      <c r="C178" s="77" t="s">
        <v>1070</v>
      </c>
      <c r="D178" s="77"/>
      <c r="E178" s="114">
        <v>2442</v>
      </c>
      <c r="F178" s="105">
        <v>4844.1953999999996</v>
      </c>
      <c r="G178" s="41"/>
    </row>
    <row r="179" spans="1:7" x14ac:dyDescent="0.2">
      <c r="A179" s="451" t="s">
        <v>1111</v>
      </c>
      <c r="B179" s="451" t="s">
        <v>968</v>
      </c>
      <c r="C179" s="453" t="s">
        <v>1071</v>
      </c>
      <c r="D179" s="454"/>
      <c r="E179" s="115">
        <v>15704</v>
      </c>
      <c r="F179" s="109">
        <v>0.96379999999999999</v>
      </c>
      <c r="G179" s="40">
        <v>1</v>
      </c>
    </row>
    <row r="180" spans="1:7" x14ac:dyDescent="0.2">
      <c r="A180" s="449">
        <v>560061</v>
      </c>
      <c r="B180" s="449" t="s">
        <v>969</v>
      </c>
      <c r="C180" s="77" t="s">
        <v>1061</v>
      </c>
      <c r="D180" s="77"/>
      <c r="E180" s="113">
        <v>142</v>
      </c>
      <c r="F180" s="105">
        <v>410.1386</v>
      </c>
      <c r="G180" s="41"/>
    </row>
    <row r="181" spans="1:7" x14ac:dyDescent="0.2">
      <c r="A181" s="450" t="s">
        <v>1111</v>
      </c>
      <c r="B181" s="450" t="s">
        <v>969</v>
      </c>
      <c r="C181" s="77" t="s">
        <v>1062</v>
      </c>
      <c r="D181" s="77"/>
      <c r="E181" s="113">
        <v>118</v>
      </c>
      <c r="F181" s="105">
        <v>274.3854</v>
      </c>
      <c r="G181" s="41"/>
    </row>
    <row r="182" spans="1:7" x14ac:dyDescent="0.2">
      <c r="A182" s="450" t="s">
        <v>1111</v>
      </c>
      <c r="B182" s="450" t="s">
        <v>969</v>
      </c>
      <c r="C182" s="77" t="s">
        <v>1063</v>
      </c>
      <c r="D182" s="77"/>
      <c r="E182" s="113">
        <v>625</v>
      </c>
      <c r="F182" s="105">
        <v>1176.5</v>
      </c>
      <c r="G182" s="41"/>
    </row>
    <row r="183" spans="1:7" x14ac:dyDescent="0.2">
      <c r="A183" s="450" t="s">
        <v>1111</v>
      </c>
      <c r="B183" s="450" t="s">
        <v>969</v>
      </c>
      <c r="C183" s="77" t="s">
        <v>1064</v>
      </c>
      <c r="D183" s="77"/>
      <c r="E183" s="113">
        <v>618</v>
      </c>
      <c r="F183" s="105">
        <v>998.1318</v>
      </c>
      <c r="G183" s="41"/>
    </row>
    <row r="184" spans="1:7" x14ac:dyDescent="0.2">
      <c r="A184" s="450" t="s">
        <v>1111</v>
      </c>
      <c r="B184" s="450" t="s">
        <v>969</v>
      </c>
      <c r="C184" s="77" t="s">
        <v>1065</v>
      </c>
      <c r="D184" s="77"/>
      <c r="E184" s="113">
        <v>2207</v>
      </c>
      <c r="F184" s="105">
        <v>1260.6384</v>
      </c>
      <c r="G184" s="41"/>
    </row>
    <row r="185" spans="1:7" x14ac:dyDescent="0.2">
      <c r="A185" s="450" t="s">
        <v>1111</v>
      </c>
      <c r="B185" s="450" t="s">
        <v>969</v>
      </c>
      <c r="C185" s="77" t="s">
        <v>1066</v>
      </c>
      <c r="D185" s="77"/>
      <c r="E185" s="113">
        <v>1987</v>
      </c>
      <c r="F185" s="105">
        <v>1091.2603999999999</v>
      </c>
      <c r="G185" s="41"/>
    </row>
    <row r="186" spans="1:7" x14ac:dyDescent="0.2">
      <c r="A186" s="450" t="s">
        <v>1111</v>
      </c>
      <c r="B186" s="450" t="s">
        <v>969</v>
      </c>
      <c r="C186" s="77" t="s">
        <v>1067</v>
      </c>
      <c r="D186" s="77"/>
      <c r="E186" s="114">
        <v>7207</v>
      </c>
      <c r="F186" s="105">
        <v>3852.8622</v>
      </c>
      <c r="G186" s="41"/>
    </row>
    <row r="187" spans="1:7" x14ac:dyDescent="0.2">
      <c r="A187" s="450" t="s">
        <v>1111</v>
      </c>
      <c r="B187" s="450" t="s">
        <v>969</v>
      </c>
      <c r="C187" s="77" t="s">
        <v>1068</v>
      </c>
      <c r="D187" s="77"/>
      <c r="E187" s="114">
        <v>5622</v>
      </c>
      <c r="F187" s="105">
        <v>3736.9434000000001</v>
      </c>
      <c r="G187" s="41"/>
    </row>
    <row r="188" spans="1:7" x14ac:dyDescent="0.2">
      <c r="A188" s="450" t="s">
        <v>1111</v>
      </c>
      <c r="B188" s="450" t="s">
        <v>969</v>
      </c>
      <c r="C188" s="77" t="s">
        <v>1069</v>
      </c>
      <c r="D188" s="77"/>
      <c r="E188" s="114">
        <v>2376</v>
      </c>
      <c r="F188" s="105">
        <v>4076.7408</v>
      </c>
      <c r="G188" s="41"/>
    </row>
    <row r="189" spans="1:7" x14ac:dyDescent="0.2">
      <c r="A189" s="450" t="s">
        <v>1111</v>
      </c>
      <c r="B189" s="450" t="s">
        <v>969</v>
      </c>
      <c r="C189" s="77" t="s">
        <v>1070</v>
      </c>
      <c r="D189" s="77"/>
      <c r="E189" s="114">
        <v>4621</v>
      </c>
      <c r="F189" s="105">
        <v>9166.6777000000002</v>
      </c>
      <c r="G189" s="41"/>
    </row>
    <row r="190" spans="1:7" x14ac:dyDescent="0.2">
      <c r="A190" s="451" t="s">
        <v>1111</v>
      </c>
      <c r="B190" s="451" t="s">
        <v>969</v>
      </c>
      <c r="C190" s="453" t="s">
        <v>1071</v>
      </c>
      <c r="D190" s="454"/>
      <c r="E190" s="115">
        <v>25523</v>
      </c>
      <c r="F190" s="109">
        <v>1.0204</v>
      </c>
      <c r="G190" s="40">
        <v>4</v>
      </c>
    </row>
    <row r="191" spans="1:7" x14ac:dyDescent="0.2">
      <c r="A191" s="449">
        <v>560062</v>
      </c>
      <c r="B191" s="449" t="s">
        <v>970</v>
      </c>
      <c r="C191" s="77" t="s">
        <v>1061</v>
      </c>
      <c r="D191" s="77"/>
      <c r="E191" s="113">
        <v>78</v>
      </c>
      <c r="F191" s="105">
        <v>225.28739999999999</v>
      </c>
      <c r="G191" s="41"/>
    </row>
    <row r="192" spans="1:7" x14ac:dyDescent="0.2">
      <c r="A192" s="450" t="s">
        <v>1111</v>
      </c>
      <c r="B192" s="450" t="s">
        <v>970</v>
      </c>
      <c r="C192" s="77" t="s">
        <v>1062</v>
      </c>
      <c r="D192" s="77"/>
      <c r="E192" s="113">
        <v>78</v>
      </c>
      <c r="F192" s="105">
        <v>181.3734</v>
      </c>
      <c r="G192" s="41"/>
    </row>
    <row r="193" spans="1:7" x14ac:dyDescent="0.2">
      <c r="A193" s="450" t="s">
        <v>1111</v>
      </c>
      <c r="B193" s="450" t="s">
        <v>970</v>
      </c>
      <c r="C193" s="77" t="s">
        <v>1063</v>
      </c>
      <c r="D193" s="77"/>
      <c r="E193" s="113">
        <v>357</v>
      </c>
      <c r="F193" s="105">
        <v>672.01679999999999</v>
      </c>
      <c r="G193" s="41"/>
    </row>
    <row r="194" spans="1:7" x14ac:dyDescent="0.2">
      <c r="A194" s="450" t="s">
        <v>1111</v>
      </c>
      <c r="B194" s="450" t="s">
        <v>970</v>
      </c>
      <c r="C194" s="77" t="s">
        <v>1064</v>
      </c>
      <c r="D194" s="77"/>
      <c r="E194" s="113">
        <v>339</v>
      </c>
      <c r="F194" s="105">
        <v>547.51890000000003</v>
      </c>
      <c r="G194" s="41"/>
    </row>
    <row r="195" spans="1:7" x14ac:dyDescent="0.2">
      <c r="A195" s="450" t="s">
        <v>1111</v>
      </c>
      <c r="B195" s="450" t="s">
        <v>970</v>
      </c>
      <c r="C195" s="77" t="s">
        <v>1065</v>
      </c>
      <c r="D195" s="77"/>
      <c r="E195" s="113">
        <v>1321</v>
      </c>
      <c r="F195" s="105">
        <v>754.55520000000001</v>
      </c>
      <c r="G195" s="41"/>
    </row>
    <row r="196" spans="1:7" x14ac:dyDescent="0.2">
      <c r="A196" s="450" t="s">
        <v>1111</v>
      </c>
      <c r="B196" s="450" t="s">
        <v>970</v>
      </c>
      <c r="C196" s="77" t="s">
        <v>1066</v>
      </c>
      <c r="D196" s="77"/>
      <c r="E196" s="113">
        <v>1309</v>
      </c>
      <c r="F196" s="105">
        <v>718.90279999999996</v>
      </c>
      <c r="G196" s="41"/>
    </row>
    <row r="197" spans="1:7" x14ac:dyDescent="0.2">
      <c r="A197" s="450" t="s">
        <v>1111</v>
      </c>
      <c r="B197" s="450" t="s">
        <v>970</v>
      </c>
      <c r="C197" s="77" t="s">
        <v>1067</v>
      </c>
      <c r="D197" s="77"/>
      <c r="E197" s="114">
        <v>4952</v>
      </c>
      <c r="F197" s="105">
        <v>2647.3391999999999</v>
      </c>
      <c r="G197" s="41"/>
    </row>
    <row r="198" spans="1:7" x14ac:dyDescent="0.2">
      <c r="A198" s="450" t="s">
        <v>1111</v>
      </c>
      <c r="B198" s="450" t="s">
        <v>970</v>
      </c>
      <c r="C198" s="77" t="s">
        <v>1068</v>
      </c>
      <c r="D198" s="77"/>
      <c r="E198" s="114">
        <v>3703</v>
      </c>
      <c r="F198" s="105">
        <v>2461.3841000000002</v>
      </c>
      <c r="G198" s="41"/>
    </row>
    <row r="199" spans="1:7" x14ac:dyDescent="0.2">
      <c r="A199" s="450" t="s">
        <v>1111</v>
      </c>
      <c r="B199" s="450" t="s">
        <v>970</v>
      </c>
      <c r="C199" s="77" t="s">
        <v>1069</v>
      </c>
      <c r="D199" s="77"/>
      <c r="E199" s="114">
        <v>1469</v>
      </c>
      <c r="F199" s="105">
        <v>2520.5102000000002</v>
      </c>
      <c r="G199" s="41"/>
    </row>
    <row r="200" spans="1:7" x14ac:dyDescent="0.2">
      <c r="A200" s="450" t="s">
        <v>1111</v>
      </c>
      <c r="B200" s="450" t="s">
        <v>970</v>
      </c>
      <c r="C200" s="77" t="s">
        <v>1070</v>
      </c>
      <c r="D200" s="77"/>
      <c r="E200" s="114">
        <v>3117</v>
      </c>
      <c r="F200" s="105">
        <v>6183.1929</v>
      </c>
      <c r="G200" s="41"/>
    </row>
    <row r="201" spans="1:7" x14ac:dyDescent="0.2">
      <c r="A201" s="451" t="s">
        <v>1111</v>
      </c>
      <c r="B201" s="451" t="s">
        <v>970</v>
      </c>
      <c r="C201" s="453" t="s">
        <v>1071</v>
      </c>
      <c r="D201" s="454"/>
      <c r="E201" s="115">
        <v>16723</v>
      </c>
      <c r="F201" s="109">
        <v>1.0113000000000001</v>
      </c>
      <c r="G201" s="40">
        <v>3</v>
      </c>
    </row>
    <row r="202" spans="1:7" x14ac:dyDescent="0.2">
      <c r="A202" s="449">
        <v>560063</v>
      </c>
      <c r="B202" s="449" t="s">
        <v>971</v>
      </c>
      <c r="C202" s="77" t="s">
        <v>1061</v>
      </c>
      <c r="D202" s="77"/>
      <c r="E202" s="113">
        <v>154</v>
      </c>
      <c r="F202" s="105">
        <v>444.79820000000001</v>
      </c>
      <c r="G202" s="41"/>
    </row>
    <row r="203" spans="1:7" x14ac:dyDescent="0.2">
      <c r="A203" s="450" t="s">
        <v>1111</v>
      </c>
      <c r="B203" s="450" t="s">
        <v>971</v>
      </c>
      <c r="C203" s="77" t="s">
        <v>1062</v>
      </c>
      <c r="D203" s="77"/>
      <c r="E203" s="113">
        <v>104</v>
      </c>
      <c r="F203" s="105">
        <v>241.8312</v>
      </c>
      <c r="G203" s="41"/>
    </row>
    <row r="204" spans="1:7" x14ac:dyDescent="0.2">
      <c r="A204" s="450" t="s">
        <v>1111</v>
      </c>
      <c r="B204" s="450" t="s">
        <v>971</v>
      </c>
      <c r="C204" s="77" t="s">
        <v>1063</v>
      </c>
      <c r="D204" s="77"/>
      <c r="E204" s="113">
        <v>475</v>
      </c>
      <c r="F204" s="105">
        <v>894.14</v>
      </c>
      <c r="G204" s="41"/>
    </row>
    <row r="205" spans="1:7" x14ac:dyDescent="0.2">
      <c r="A205" s="450" t="s">
        <v>1111</v>
      </c>
      <c r="B205" s="450" t="s">
        <v>971</v>
      </c>
      <c r="C205" s="77" t="s">
        <v>1064</v>
      </c>
      <c r="D205" s="77"/>
      <c r="E205" s="113">
        <v>445</v>
      </c>
      <c r="F205" s="105">
        <v>718.71950000000004</v>
      </c>
      <c r="G205" s="41"/>
    </row>
    <row r="206" spans="1:7" x14ac:dyDescent="0.2">
      <c r="A206" s="450" t="s">
        <v>1111</v>
      </c>
      <c r="B206" s="450" t="s">
        <v>971</v>
      </c>
      <c r="C206" s="77" t="s">
        <v>1065</v>
      </c>
      <c r="D206" s="77"/>
      <c r="E206" s="113">
        <v>1684</v>
      </c>
      <c r="F206" s="105">
        <v>961.9008</v>
      </c>
      <c r="G206" s="41"/>
    </row>
    <row r="207" spans="1:7" x14ac:dyDescent="0.2">
      <c r="A207" s="450" t="s">
        <v>1111</v>
      </c>
      <c r="B207" s="450" t="s">
        <v>971</v>
      </c>
      <c r="C207" s="77" t="s">
        <v>1066</v>
      </c>
      <c r="D207" s="77"/>
      <c r="E207" s="113">
        <v>1610</v>
      </c>
      <c r="F207" s="105">
        <v>884.21199999999999</v>
      </c>
      <c r="G207" s="41"/>
    </row>
    <row r="208" spans="1:7" x14ac:dyDescent="0.2">
      <c r="A208" s="450" t="s">
        <v>1111</v>
      </c>
      <c r="B208" s="450" t="s">
        <v>971</v>
      </c>
      <c r="C208" s="77" t="s">
        <v>1067</v>
      </c>
      <c r="D208" s="77"/>
      <c r="E208" s="114">
        <v>6116</v>
      </c>
      <c r="F208" s="105">
        <v>3269.6136000000001</v>
      </c>
      <c r="G208" s="41"/>
    </row>
    <row r="209" spans="1:7" x14ac:dyDescent="0.2">
      <c r="A209" s="450" t="s">
        <v>1111</v>
      </c>
      <c r="B209" s="450" t="s">
        <v>971</v>
      </c>
      <c r="C209" s="77" t="s">
        <v>1068</v>
      </c>
      <c r="D209" s="77"/>
      <c r="E209" s="114">
        <v>4415</v>
      </c>
      <c r="F209" s="105">
        <v>2934.6505000000002</v>
      </c>
      <c r="G209" s="41"/>
    </row>
    <row r="210" spans="1:7" x14ac:dyDescent="0.2">
      <c r="A210" s="450" t="s">
        <v>1111</v>
      </c>
      <c r="B210" s="450" t="s">
        <v>971</v>
      </c>
      <c r="C210" s="77" t="s">
        <v>1069</v>
      </c>
      <c r="D210" s="77"/>
      <c r="E210" s="114">
        <v>1737</v>
      </c>
      <c r="F210" s="105">
        <v>2980.3445999999999</v>
      </c>
      <c r="G210" s="41"/>
    </row>
    <row r="211" spans="1:7" x14ac:dyDescent="0.2">
      <c r="A211" s="450" t="s">
        <v>1111</v>
      </c>
      <c r="B211" s="450" t="s">
        <v>971</v>
      </c>
      <c r="C211" s="77" t="s">
        <v>1070</v>
      </c>
      <c r="D211" s="77"/>
      <c r="E211" s="114">
        <v>3665</v>
      </c>
      <c r="F211" s="105">
        <v>7270.2605000000003</v>
      </c>
      <c r="G211" s="41"/>
    </row>
    <row r="212" spans="1:7" x14ac:dyDescent="0.2">
      <c r="A212" s="451" t="s">
        <v>1111</v>
      </c>
      <c r="B212" s="451" t="s">
        <v>971</v>
      </c>
      <c r="C212" s="453" t="s">
        <v>1071</v>
      </c>
      <c r="D212" s="454"/>
      <c r="E212" s="115">
        <v>20405</v>
      </c>
      <c r="F212" s="109">
        <v>1.0096000000000001</v>
      </c>
      <c r="G212" s="40">
        <v>3</v>
      </c>
    </row>
    <row r="213" spans="1:7" x14ac:dyDescent="0.2">
      <c r="A213" s="449">
        <v>560064</v>
      </c>
      <c r="B213" s="449" t="s">
        <v>514</v>
      </c>
      <c r="C213" s="77" t="s">
        <v>1061</v>
      </c>
      <c r="D213" s="77"/>
      <c r="E213" s="113">
        <v>202</v>
      </c>
      <c r="F213" s="105">
        <v>583.4366</v>
      </c>
      <c r="G213" s="41"/>
    </row>
    <row r="214" spans="1:7" x14ac:dyDescent="0.2">
      <c r="A214" s="450" t="s">
        <v>1111</v>
      </c>
      <c r="B214" s="450" t="s">
        <v>514</v>
      </c>
      <c r="C214" s="77" t="s">
        <v>1062</v>
      </c>
      <c r="D214" s="77"/>
      <c r="E214" s="113">
        <v>132</v>
      </c>
      <c r="F214" s="105">
        <v>306.93959999999998</v>
      </c>
      <c r="G214" s="41"/>
    </row>
    <row r="215" spans="1:7" x14ac:dyDescent="0.2">
      <c r="A215" s="450" t="s">
        <v>1111</v>
      </c>
      <c r="B215" s="450" t="s">
        <v>514</v>
      </c>
      <c r="C215" s="77" t="s">
        <v>1063</v>
      </c>
      <c r="D215" s="77"/>
      <c r="E215" s="113">
        <v>910</v>
      </c>
      <c r="F215" s="105">
        <v>1712.9839999999999</v>
      </c>
      <c r="G215" s="41"/>
    </row>
    <row r="216" spans="1:7" x14ac:dyDescent="0.2">
      <c r="A216" s="450" t="s">
        <v>1111</v>
      </c>
      <c r="B216" s="450" t="s">
        <v>514</v>
      </c>
      <c r="C216" s="77" t="s">
        <v>1064</v>
      </c>
      <c r="D216" s="77"/>
      <c r="E216" s="113">
        <v>910</v>
      </c>
      <c r="F216" s="105">
        <v>1469.741</v>
      </c>
      <c r="G216" s="41"/>
    </row>
    <row r="217" spans="1:7" x14ac:dyDescent="0.2">
      <c r="A217" s="450" t="s">
        <v>1111</v>
      </c>
      <c r="B217" s="450" t="s">
        <v>514</v>
      </c>
      <c r="C217" s="77" t="s">
        <v>1065</v>
      </c>
      <c r="D217" s="77"/>
      <c r="E217" s="113">
        <v>3400</v>
      </c>
      <c r="F217" s="105">
        <v>1942.08</v>
      </c>
      <c r="G217" s="41"/>
    </row>
    <row r="218" spans="1:7" x14ac:dyDescent="0.2">
      <c r="A218" s="450" t="s">
        <v>1111</v>
      </c>
      <c r="B218" s="450" t="s">
        <v>514</v>
      </c>
      <c r="C218" s="77" t="s">
        <v>1066</v>
      </c>
      <c r="D218" s="77"/>
      <c r="E218" s="113">
        <v>3071</v>
      </c>
      <c r="F218" s="105">
        <v>1686.5932</v>
      </c>
      <c r="G218" s="41"/>
    </row>
    <row r="219" spans="1:7" x14ac:dyDescent="0.2">
      <c r="A219" s="450" t="s">
        <v>1111</v>
      </c>
      <c r="B219" s="450" t="s">
        <v>514</v>
      </c>
      <c r="C219" s="77" t="s">
        <v>1067</v>
      </c>
      <c r="D219" s="77"/>
      <c r="E219" s="114">
        <v>11081</v>
      </c>
      <c r="F219" s="105">
        <v>5923.9026000000003</v>
      </c>
      <c r="G219" s="41"/>
    </row>
    <row r="220" spans="1:7" x14ac:dyDescent="0.2">
      <c r="A220" s="450" t="s">
        <v>1111</v>
      </c>
      <c r="B220" s="450" t="s">
        <v>514</v>
      </c>
      <c r="C220" s="77" t="s">
        <v>1068</v>
      </c>
      <c r="D220" s="77"/>
      <c r="E220" s="114">
        <v>8826</v>
      </c>
      <c r="F220" s="105">
        <v>5866.6422000000002</v>
      </c>
      <c r="G220" s="41"/>
    </row>
    <row r="221" spans="1:7" x14ac:dyDescent="0.2">
      <c r="A221" s="450" t="s">
        <v>1111</v>
      </c>
      <c r="B221" s="450" t="s">
        <v>514</v>
      </c>
      <c r="C221" s="77" t="s">
        <v>1069</v>
      </c>
      <c r="D221" s="77"/>
      <c r="E221" s="114">
        <v>3658</v>
      </c>
      <c r="F221" s="105">
        <v>6276.3963999999996</v>
      </c>
      <c r="G221" s="41"/>
    </row>
    <row r="222" spans="1:7" x14ac:dyDescent="0.2">
      <c r="A222" s="450" t="s">
        <v>1111</v>
      </c>
      <c r="B222" s="450" t="s">
        <v>514</v>
      </c>
      <c r="C222" s="77" t="s">
        <v>1070</v>
      </c>
      <c r="D222" s="77"/>
      <c r="E222" s="114">
        <v>7816</v>
      </c>
      <c r="F222" s="105">
        <v>15504.599200000001</v>
      </c>
      <c r="G222" s="41"/>
    </row>
    <row r="223" spans="1:7" x14ac:dyDescent="0.2">
      <c r="A223" s="451" t="s">
        <v>1111</v>
      </c>
      <c r="B223" s="451" t="s">
        <v>514</v>
      </c>
      <c r="C223" s="453" t="s">
        <v>1071</v>
      </c>
      <c r="D223" s="454"/>
      <c r="E223" s="115">
        <v>40006</v>
      </c>
      <c r="F223" s="109">
        <v>1.0317000000000001</v>
      </c>
      <c r="G223" s="40">
        <v>4</v>
      </c>
    </row>
    <row r="224" spans="1:7" x14ac:dyDescent="0.2">
      <c r="A224" s="449">
        <v>560065</v>
      </c>
      <c r="B224" s="449" t="s">
        <v>972</v>
      </c>
      <c r="C224" s="77" t="s">
        <v>1061</v>
      </c>
      <c r="D224" s="77"/>
      <c r="E224" s="113">
        <v>85</v>
      </c>
      <c r="F224" s="105">
        <v>245.50550000000001</v>
      </c>
      <c r="G224" s="41"/>
    </row>
    <row r="225" spans="1:7" x14ac:dyDescent="0.2">
      <c r="A225" s="450" t="s">
        <v>1111</v>
      </c>
      <c r="B225" s="450" t="s">
        <v>972</v>
      </c>
      <c r="C225" s="77" t="s">
        <v>1062</v>
      </c>
      <c r="D225" s="77"/>
      <c r="E225" s="113">
        <v>67</v>
      </c>
      <c r="F225" s="105">
        <v>155.79509999999999</v>
      </c>
      <c r="G225" s="41"/>
    </row>
    <row r="226" spans="1:7" x14ac:dyDescent="0.2">
      <c r="A226" s="450" t="s">
        <v>1111</v>
      </c>
      <c r="B226" s="450" t="s">
        <v>972</v>
      </c>
      <c r="C226" s="77" t="s">
        <v>1063</v>
      </c>
      <c r="D226" s="77"/>
      <c r="E226" s="113">
        <v>382</v>
      </c>
      <c r="F226" s="105">
        <v>719.07680000000005</v>
      </c>
      <c r="G226" s="41"/>
    </row>
    <row r="227" spans="1:7" x14ac:dyDescent="0.2">
      <c r="A227" s="450" t="s">
        <v>1111</v>
      </c>
      <c r="B227" s="450" t="s">
        <v>972</v>
      </c>
      <c r="C227" s="77" t="s">
        <v>1064</v>
      </c>
      <c r="D227" s="77"/>
      <c r="E227" s="113">
        <v>335</v>
      </c>
      <c r="F227" s="105">
        <v>541.05849999999998</v>
      </c>
      <c r="G227" s="41"/>
    </row>
    <row r="228" spans="1:7" x14ac:dyDescent="0.2">
      <c r="A228" s="450" t="s">
        <v>1111</v>
      </c>
      <c r="B228" s="450" t="s">
        <v>972</v>
      </c>
      <c r="C228" s="77" t="s">
        <v>1065</v>
      </c>
      <c r="D228" s="77"/>
      <c r="E228" s="113">
        <v>1213</v>
      </c>
      <c r="F228" s="105">
        <v>692.86559999999997</v>
      </c>
      <c r="G228" s="41"/>
    </row>
    <row r="229" spans="1:7" x14ac:dyDescent="0.2">
      <c r="A229" s="450" t="s">
        <v>1111</v>
      </c>
      <c r="B229" s="450" t="s">
        <v>972</v>
      </c>
      <c r="C229" s="77" t="s">
        <v>1066</v>
      </c>
      <c r="D229" s="77"/>
      <c r="E229" s="113">
        <v>1092</v>
      </c>
      <c r="F229" s="105">
        <v>599.72640000000001</v>
      </c>
      <c r="G229" s="41"/>
    </row>
    <row r="230" spans="1:7" x14ac:dyDescent="0.2">
      <c r="A230" s="450" t="s">
        <v>1111</v>
      </c>
      <c r="B230" s="450" t="s">
        <v>972</v>
      </c>
      <c r="C230" s="77" t="s">
        <v>1067</v>
      </c>
      <c r="D230" s="77"/>
      <c r="E230" s="114">
        <v>4941</v>
      </c>
      <c r="F230" s="105">
        <v>2641.4585999999999</v>
      </c>
      <c r="G230" s="41"/>
    </row>
    <row r="231" spans="1:7" x14ac:dyDescent="0.2">
      <c r="A231" s="450" t="s">
        <v>1111</v>
      </c>
      <c r="B231" s="450" t="s">
        <v>972</v>
      </c>
      <c r="C231" s="77" t="s">
        <v>1068</v>
      </c>
      <c r="D231" s="77"/>
      <c r="E231" s="114">
        <v>3624</v>
      </c>
      <c r="F231" s="105">
        <v>2408.8728000000001</v>
      </c>
      <c r="G231" s="41"/>
    </row>
    <row r="232" spans="1:7" x14ac:dyDescent="0.2">
      <c r="A232" s="450" t="s">
        <v>1111</v>
      </c>
      <c r="B232" s="450" t="s">
        <v>972</v>
      </c>
      <c r="C232" s="77" t="s">
        <v>1069</v>
      </c>
      <c r="D232" s="77"/>
      <c r="E232" s="114">
        <v>1584</v>
      </c>
      <c r="F232" s="105">
        <v>2717.8272000000002</v>
      </c>
      <c r="G232" s="41"/>
    </row>
    <row r="233" spans="1:7" x14ac:dyDescent="0.2">
      <c r="A233" s="450" t="s">
        <v>1111</v>
      </c>
      <c r="B233" s="450" t="s">
        <v>972</v>
      </c>
      <c r="C233" s="77" t="s">
        <v>1070</v>
      </c>
      <c r="D233" s="77"/>
      <c r="E233" s="114">
        <v>3442</v>
      </c>
      <c r="F233" s="105">
        <v>6827.8954000000003</v>
      </c>
      <c r="G233" s="41"/>
    </row>
    <row r="234" spans="1:7" x14ac:dyDescent="0.2">
      <c r="A234" s="451" t="s">
        <v>1111</v>
      </c>
      <c r="B234" s="451" t="s">
        <v>972</v>
      </c>
      <c r="C234" s="453" t="s">
        <v>1071</v>
      </c>
      <c r="D234" s="454"/>
      <c r="E234" s="115">
        <v>16765</v>
      </c>
      <c r="F234" s="109">
        <v>1.0468</v>
      </c>
      <c r="G234" s="40">
        <v>5</v>
      </c>
    </row>
    <row r="235" spans="1:7" x14ac:dyDescent="0.2">
      <c r="A235" s="449">
        <v>560066</v>
      </c>
      <c r="B235" s="449" t="s">
        <v>973</v>
      </c>
      <c r="C235" s="77" t="s">
        <v>1061</v>
      </c>
      <c r="D235" s="77"/>
      <c r="E235" s="113">
        <v>41</v>
      </c>
      <c r="F235" s="105">
        <v>118.4203</v>
      </c>
      <c r="G235" s="41"/>
    </row>
    <row r="236" spans="1:7" x14ac:dyDescent="0.2">
      <c r="A236" s="450" t="s">
        <v>1111</v>
      </c>
      <c r="B236" s="450" t="s">
        <v>973</v>
      </c>
      <c r="C236" s="77" t="s">
        <v>1062</v>
      </c>
      <c r="D236" s="77"/>
      <c r="E236" s="113">
        <v>31</v>
      </c>
      <c r="F236" s="105">
        <v>72.084299999999999</v>
      </c>
      <c r="G236" s="41"/>
    </row>
    <row r="237" spans="1:7" x14ac:dyDescent="0.2">
      <c r="A237" s="450" t="s">
        <v>1111</v>
      </c>
      <c r="B237" s="450" t="s">
        <v>973</v>
      </c>
      <c r="C237" s="77" t="s">
        <v>1063</v>
      </c>
      <c r="D237" s="77"/>
      <c r="E237" s="113">
        <v>253</v>
      </c>
      <c r="F237" s="105">
        <v>476.24720000000002</v>
      </c>
      <c r="G237" s="41"/>
    </row>
    <row r="238" spans="1:7" x14ac:dyDescent="0.2">
      <c r="A238" s="450" t="s">
        <v>1111</v>
      </c>
      <c r="B238" s="450" t="s">
        <v>973</v>
      </c>
      <c r="C238" s="77" t="s">
        <v>1064</v>
      </c>
      <c r="D238" s="77"/>
      <c r="E238" s="113">
        <v>264</v>
      </c>
      <c r="F238" s="105">
        <v>426.38639999999998</v>
      </c>
      <c r="G238" s="41"/>
    </row>
    <row r="239" spans="1:7" x14ac:dyDescent="0.2">
      <c r="A239" s="450" t="s">
        <v>1111</v>
      </c>
      <c r="B239" s="450" t="s">
        <v>973</v>
      </c>
      <c r="C239" s="77" t="s">
        <v>1065</v>
      </c>
      <c r="D239" s="77"/>
      <c r="E239" s="113">
        <v>821</v>
      </c>
      <c r="F239" s="105">
        <v>468.95519999999999</v>
      </c>
      <c r="G239" s="41"/>
    </row>
    <row r="240" spans="1:7" x14ac:dyDescent="0.2">
      <c r="A240" s="450" t="s">
        <v>1111</v>
      </c>
      <c r="B240" s="450" t="s">
        <v>973</v>
      </c>
      <c r="C240" s="77" t="s">
        <v>1066</v>
      </c>
      <c r="D240" s="77"/>
      <c r="E240" s="113">
        <v>868</v>
      </c>
      <c r="F240" s="105">
        <v>476.7056</v>
      </c>
      <c r="G240" s="41"/>
    </row>
    <row r="241" spans="1:7" x14ac:dyDescent="0.2">
      <c r="A241" s="450" t="s">
        <v>1111</v>
      </c>
      <c r="B241" s="450" t="s">
        <v>973</v>
      </c>
      <c r="C241" s="77" t="s">
        <v>1067</v>
      </c>
      <c r="D241" s="77"/>
      <c r="E241" s="114">
        <v>3260</v>
      </c>
      <c r="F241" s="105">
        <v>1742.796</v>
      </c>
      <c r="G241" s="41"/>
    </row>
    <row r="242" spans="1:7" x14ac:dyDescent="0.2">
      <c r="A242" s="450" t="s">
        <v>1111</v>
      </c>
      <c r="B242" s="450" t="s">
        <v>973</v>
      </c>
      <c r="C242" s="77" t="s">
        <v>1068</v>
      </c>
      <c r="D242" s="77"/>
      <c r="E242" s="114">
        <v>2429</v>
      </c>
      <c r="F242" s="105">
        <v>1614.5563</v>
      </c>
      <c r="G242" s="41"/>
    </row>
    <row r="243" spans="1:7" x14ac:dyDescent="0.2">
      <c r="A243" s="450" t="s">
        <v>1111</v>
      </c>
      <c r="B243" s="450" t="s">
        <v>973</v>
      </c>
      <c r="C243" s="77" t="s">
        <v>1069</v>
      </c>
      <c r="D243" s="77"/>
      <c r="E243" s="114">
        <v>1164</v>
      </c>
      <c r="F243" s="105">
        <v>1997.1912</v>
      </c>
      <c r="G243" s="41"/>
    </row>
    <row r="244" spans="1:7" x14ac:dyDescent="0.2">
      <c r="A244" s="450" t="s">
        <v>1111</v>
      </c>
      <c r="B244" s="450" t="s">
        <v>973</v>
      </c>
      <c r="C244" s="77" t="s">
        <v>1070</v>
      </c>
      <c r="D244" s="77"/>
      <c r="E244" s="114">
        <v>2461</v>
      </c>
      <c r="F244" s="105">
        <v>4881.8856999999998</v>
      </c>
      <c r="G244" s="41"/>
    </row>
    <row r="245" spans="1:7" x14ac:dyDescent="0.2">
      <c r="A245" s="451" t="s">
        <v>1111</v>
      </c>
      <c r="B245" s="451" t="s">
        <v>973</v>
      </c>
      <c r="C245" s="453" t="s">
        <v>1071</v>
      </c>
      <c r="D245" s="454"/>
      <c r="E245" s="115">
        <v>11592</v>
      </c>
      <c r="F245" s="109">
        <v>1.0589</v>
      </c>
      <c r="G245" s="40">
        <v>5</v>
      </c>
    </row>
    <row r="246" spans="1:7" x14ac:dyDescent="0.2">
      <c r="A246" s="449">
        <v>560067</v>
      </c>
      <c r="B246" s="449" t="s">
        <v>974</v>
      </c>
      <c r="C246" s="77" t="s">
        <v>1061</v>
      </c>
      <c r="D246" s="77"/>
      <c r="E246" s="113">
        <v>152</v>
      </c>
      <c r="F246" s="105">
        <v>439.02159999999998</v>
      </c>
      <c r="G246" s="41"/>
    </row>
    <row r="247" spans="1:7" x14ac:dyDescent="0.2">
      <c r="A247" s="450" t="s">
        <v>1111</v>
      </c>
      <c r="B247" s="450" t="s">
        <v>974</v>
      </c>
      <c r="C247" s="77" t="s">
        <v>1062</v>
      </c>
      <c r="D247" s="77"/>
      <c r="E247" s="113">
        <v>146</v>
      </c>
      <c r="F247" s="105">
        <v>339.49380000000002</v>
      </c>
      <c r="G247" s="41"/>
    </row>
    <row r="248" spans="1:7" x14ac:dyDescent="0.2">
      <c r="A248" s="450" t="s">
        <v>1111</v>
      </c>
      <c r="B248" s="450" t="s">
        <v>974</v>
      </c>
      <c r="C248" s="77" t="s">
        <v>1063</v>
      </c>
      <c r="D248" s="77"/>
      <c r="E248" s="113">
        <v>751</v>
      </c>
      <c r="F248" s="105">
        <v>1413.6823999999999</v>
      </c>
      <c r="G248" s="41"/>
    </row>
    <row r="249" spans="1:7" x14ac:dyDescent="0.2">
      <c r="A249" s="450" t="s">
        <v>1111</v>
      </c>
      <c r="B249" s="450" t="s">
        <v>974</v>
      </c>
      <c r="C249" s="77" t="s">
        <v>1064</v>
      </c>
      <c r="D249" s="77"/>
      <c r="E249" s="113">
        <v>670</v>
      </c>
      <c r="F249" s="105">
        <v>1082.117</v>
      </c>
      <c r="G249" s="41"/>
    </row>
    <row r="250" spans="1:7" x14ac:dyDescent="0.2">
      <c r="A250" s="450" t="s">
        <v>1111</v>
      </c>
      <c r="B250" s="450" t="s">
        <v>974</v>
      </c>
      <c r="C250" s="77" t="s">
        <v>1065</v>
      </c>
      <c r="D250" s="77"/>
      <c r="E250" s="113">
        <v>2628</v>
      </c>
      <c r="F250" s="105">
        <v>1501.1135999999999</v>
      </c>
      <c r="G250" s="41"/>
    </row>
    <row r="251" spans="1:7" x14ac:dyDescent="0.2">
      <c r="A251" s="450" t="s">
        <v>1111</v>
      </c>
      <c r="B251" s="450" t="s">
        <v>974</v>
      </c>
      <c r="C251" s="77" t="s">
        <v>1066</v>
      </c>
      <c r="D251" s="77"/>
      <c r="E251" s="113">
        <v>2485</v>
      </c>
      <c r="F251" s="105">
        <v>1364.7619999999999</v>
      </c>
      <c r="G251" s="41"/>
    </row>
    <row r="252" spans="1:7" x14ac:dyDescent="0.2">
      <c r="A252" s="450" t="s">
        <v>1111</v>
      </c>
      <c r="B252" s="450" t="s">
        <v>974</v>
      </c>
      <c r="C252" s="77" t="s">
        <v>1067</v>
      </c>
      <c r="D252" s="77"/>
      <c r="E252" s="114">
        <v>8598</v>
      </c>
      <c r="F252" s="105">
        <v>4596.4907999999996</v>
      </c>
      <c r="G252" s="41"/>
    </row>
    <row r="253" spans="1:7" x14ac:dyDescent="0.2">
      <c r="A253" s="450" t="s">
        <v>1111</v>
      </c>
      <c r="B253" s="450" t="s">
        <v>974</v>
      </c>
      <c r="C253" s="77" t="s">
        <v>1068</v>
      </c>
      <c r="D253" s="77"/>
      <c r="E253" s="114">
        <v>7251</v>
      </c>
      <c r="F253" s="105">
        <v>4819.7397000000001</v>
      </c>
      <c r="G253" s="41"/>
    </row>
    <row r="254" spans="1:7" x14ac:dyDescent="0.2">
      <c r="A254" s="450" t="s">
        <v>1111</v>
      </c>
      <c r="B254" s="450" t="s">
        <v>974</v>
      </c>
      <c r="C254" s="77" t="s">
        <v>1069</v>
      </c>
      <c r="D254" s="77"/>
      <c r="E254" s="114">
        <v>2397</v>
      </c>
      <c r="F254" s="105">
        <v>4112.7726000000002</v>
      </c>
      <c r="G254" s="41"/>
    </row>
    <row r="255" spans="1:7" x14ac:dyDescent="0.2">
      <c r="A255" s="450" t="s">
        <v>1111</v>
      </c>
      <c r="B255" s="450" t="s">
        <v>974</v>
      </c>
      <c r="C255" s="77" t="s">
        <v>1070</v>
      </c>
      <c r="D255" s="77"/>
      <c r="E255" s="114">
        <v>5332</v>
      </c>
      <c r="F255" s="105">
        <v>10577.088400000001</v>
      </c>
      <c r="G255" s="41"/>
    </row>
    <row r="256" spans="1:7" x14ac:dyDescent="0.2">
      <c r="A256" s="451" t="s">
        <v>1111</v>
      </c>
      <c r="B256" s="451" t="s">
        <v>974</v>
      </c>
      <c r="C256" s="453" t="s">
        <v>1071</v>
      </c>
      <c r="D256" s="454"/>
      <c r="E256" s="115">
        <v>30410</v>
      </c>
      <c r="F256" s="109">
        <v>0.99460000000000004</v>
      </c>
      <c r="G256" s="40">
        <v>2</v>
      </c>
    </row>
    <row r="257" spans="1:7" x14ac:dyDescent="0.2">
      <c r="A257" s="449">
        <v>560068</v>
      </c>
      <c r="B257" s="449" t="s">
        <v>975</v>
      </c>
      <c r="C257" s="77" t="s">
        <v>1061</v>
      </c>
      <c r="D257" s="77"/>
      <c r="E257" s="113">
        <v>181</v>
      </c>
      <c r="F257" s="105">
        <v>522.78229999999996</v>
      </c>
      <c r="G257" s="41"/>
    </row>
    <row r="258" spans="1:7" x14ac:dyDescent="0.2">
      <c r="A258" s="450" t="s">
        <v>1111</v>
      </c>
      <c r="B258" s="450" t="s">
        <v>975</v>
      </c>
      <c r="C258" s="77" t="s">
        <v>1062</v>
      </c>
      <c r="D258" s="77"/>
      <c r="E258" s="113">
        <v>181</v>
      </c>
      <c r="F258" s="105">
        <v>420.8793</v>
      </c>
      <c r="G258" s="41"/>
    </row>
    <row r="259" spans="1:7" x14ac:dyDescent="0.2">
      <c r="A259" s="450" t="s">
        <v>1111</v>
      </c>
      <c r="B259" s="450" t="s">
        <v>975</v>
      </c>
      <c r="C259" s="77" t="s">
        <v>1063</v>
      </c>
      <c r="D259" s="77"/>
      <c r="E259" s="113">
        <v>851</v>
      </c>
      <c r="F259" s="105">
        <v>1601.9223999999999</v>
      </c>
      <c r="G259" s="41"/>
    </row>
    <row r="260" spans="1:7" x14ac:dyDescent="0.2">
      <c r="A260" s="450" t="s">
        <v>1111</v>
      </c>
      <c r="B260" s="450" t="s">
        <v>975</v>
      </c>
      <c r="C260" s="77" t="s">
        <v>1064</v>
      </c>
      <c r="D260" s="77"/>
      <c r="E260" s="113">
        <v>808</v>
      </c>
      <c r="F260" s="105">
        <v>1305.0008</v>
      </c>
      <c r="G260" s="41"/>
    </row>
    <row r="261" spans="1:7" x14ac:dyDescent="0.2">
      <c r="A261" s="450" t="s">
        <v>1111</v>
      </c>
      <c r="B261" s="450" t="s">
        <v>975</v>
      </c>
      <c r="C261" s="77" t="s">
        <v>1065</v>
      </c>
      <c r="D261" s="77"/>
      <c r="E261" s="113">
        <v>2896</v>
      </c>
      <c r="F261" s="105">
        <v>1654.1952000000001</v>
      </c>
      <c r="G261" s="41"/>
    </row>
    <row r="262" spans="1:7" x14ac:dyDescent="0.2">
      <c r="A262" s="450" t="s">
        <v>1111</v>
      </c>
      <c r="B262" s="450" t="s">
        <v>975</v>
      </c>
      <c r="C262" s="77" t="s">
        <v>1066</v>
      </c>
      <c r="D262" s="77"/>
      <c r="E262" s="113">
        <v>2591</v>
      </c>
      <c r="F262" s="105">
        <v>1422.9772</v>
      </c>
      <c r="G262" s="41"/>
    </row>
    <row r="263" spans="1:7" x14ac:dyDescent="0.2">
      <c r="A263" s="450" t="s">
        <v>1111</v>
      </c>
      <c r="B263" s="450" t="s">
        <v>975</v>
      </c>
      <c r="C263" s="77" t="s">
        <v>1067</v>
      </c>
      <c r="D263" s="77"/>
      <c r="E263" s="114">
        <v>9273</v>
      </c>
      <c r="F263" s="105">
        <v>4957.3458000000001</v>
      </c>
      <c r="G263" s="41"/>
    </row>
    <row r="264" spans="1:7" x14ac:dyDescent="0.2">
      <c r="A264" s="450" t="s">
        <v>1111</v>
      </c>
      <c r="B264" s="450" t="s">
        <v>975</v>
      </c>
      <c r="C264" s="77" t="s">
        <v>1068</v>
      </c>
      <c r="D264" s="77"/>
      <c r="E264" s="114">
        <v>7423</v>
      </c>
      <c r="F264" s="105">
        <v>4934.0681000000004</v>
      </c>
      <c r="G264" s="41"/>
    </row>
    <row r="265" spans="1:7" x14ac:dyDescent="0.2">
      <c r="A265" s="450" t="s">
        <v>1111</v>
      </c>
      <c r="B265" s="450" t="s">
        <v>975</v>
      </c>
      <c r="C265" s="77" t="s">
        <v>1069</v>
      </c>
      <c r="D265" s="77"/>
      <c r="E265" s="114">
        <v>3123</v>
      </c>
      <c r="F265" s="105">
        <v>5358.4434000000001</v>
      </c>
      <c r="G265" s="41"/>
    </row>
    <row r="266" spans="1:7" x14ac:dyDescent="0.2">
      <c r="A266" s="450" t="s">
        <v>1111</v>
      </c>
      <c r="B266" s="450" t="s">
        <v>975</v>
      </c>
      <c r="C266" s="77" t="s">
        <v>1070</v>
      </c>
      <c r="D266" s="77"/>
      <c r="E266" s="114">
        <v>6495</v>
      </c>
      <c r="F266" s="105">
        <v>12884.1315</v>
      </c>
      <c r="G266" s="41"/>
    </row>
    <row r="267" spans="1:7" x14ac:dyDescent="0.2">
      <c r="A267" s="451" t="s">
        <v>1111</v>
      </c>
      <c r="B267" s="451" t="s">
        <v>975</v>
      </c>
      <c r="C267" s="453" t="s">
        <v>1071</v>
      </c>
      <c r="D267" s="454"/>
      <c r="E267" s="115">
        <v>33822</v>
      </c>
      <c r="F267" s="109">
        <v>1.0367</v>
      </c>
      <c r="G267" s="40">
        <v>4</v>
      </c>
    </row>
    <row r="268" spans="1:7" x14ac:dyDescent="0.2">
      <c r="A268" s="449">
        <v>560069</v>
      </c>
      <c r="B268" s="449" t="s">
        <v>976</v>
      </c>
      <c r="C268" s="77" t="s">
        <v>1061</v>
      </c>
      <c r="D268" s="77"/>
      <c r="E268" s="113">
        <v>101</v>
      </c>
      <c r="F268" s="105">
        <v>291.7183</v>
      </c>
      <c r="G268" s="41"/>
    </row>
    <row r="269" spans="1:7" x14ac:dyDescent="0.2">
      <c r="A269" s="450" t="s">
        <v>1111</v>
      </c>
      <c r="B269" s="450" t="s">
        <v>976</v>
      </c>
      <c r="C269" s="77" t="s">
        <v>1062</v>
      </c>
      <c r="D269" s="77"/>
      <c r="E269" s="113">
        <v>102</v>
      </c>
      <c r="F269" s="105">
        <v>237.1806</v>
      </c>
      <c r="G269" s="41"/>
    </row>
    <row r="270" spans="1:7" x14ac:dyDescent="0.2">
      <c r="A270" s="450" t="s">
        <v>1111</v>
      </c>
      <c r="B270" s="450" t="s">
        <v>976</v>
      </c>
      <c r="C270" s="77" t="s">
        <v>1063</v>
      </c>
      <c r="D270" s="77"/>
      <c r="E270" s="113">
        <v>485</v>
      </c>
      <c r="F270" s="105">
        <v>912.96400000000006</v>
      </c>
      <c r="G270" s="41"/>
    </row>
    <row r="271" spans="1:7" x14ac:dyDescent="0.2">
      <c r="A271" s="450" t="s">
        <v>1111</v>
      </c>
      <c r="B271" s="450" t="s">
        <v>976</v>
      </c>
      <c r="C271" s="77" t="s">
        <v>1064</v>
      </c>
      <c r="D271" s="77"/>
      <c r="E271" s="113">
        <v>494</v>
      </c>
      <c r="F271" s="105">
        <v>797.85940000000005</v>
      </c>
      <c r="G271" s="41"/>
    </row>
    <row r="272" spans="1:7" x14ac:dyDescent="0.2">
      <c r="A272" s="450" t="s">
        <v>1111</v>
      </c>
      <c r="B272" s="450" t="s">
        <v>976</v>
      </c>
      <c r="C272" s="77" t="s">
        <v>1065</v>
      </c>
      <c r="D272" s="77"/>
      <c r="E272" s="113">
        <v>1723</v>
      </c>
      <c r="F272" s="105">
        <v>984.17759999999998</v>
      </c>
      <c r="G272" s="41"/>
    </row>
    <row r="273" spans="1:7" x14ac:dyDescent="0.2">
      <c r="A273" s="450" t="s">
        <v>1111</v>
      </c>
      <c r="B273" s="450" t="s">
        <v>976</v>
      </c>
      <c r="C273" s="77" t="s">
        <v>1066</v>
      </c>
      <c r="D273" s="77"/>
      <c r="E273" s="113">
        <v>1549</v>
      </c>
      <c r="F273" s="105">
        <v>850.71079999999995</v>
      </c>
      <c r="G273" s="41"/>
    </row>
    <row r="274" spans="1:7" x14ac:dyDescent="0.2">
      <c r="A274" s="450" t="s">
        <v>1111</v>
      </c>
      <c r="B274" s="450" t="s">
        <v>976</v>
      </c>
      <c r="C274" s="77" t="s">
        <v>1067</v>
      </c>
      <c r="D274" s="77"/>
      <c r="E274" s="114">
        <v>6056</v>
      </c>
      <c r="F274" s="105">
        <v>3237.5376000000001</v>
      </c>
      <c r="G274" s="41"/>
    </row>
    <row r="275" spans="1:7" x14ac:dyDescent="0.2">
      <c r="A275" s="450" t="s">
        <v>1111</v>
      </c>
      <c r="B275" s="450" t="s">
        <v>976</v>
      </c>
      <c r="C275" s="77" t="s">
        <v>1068</v>
      </c>
      <c r="D275" s="77"/>
      <c r="E275" s="114">
        <v>4589</v>
      </c>
      <c r="F275" s="105">
        <v>3050.3083000000001</v>
      </c>
      <c r="G275" s="41"/>
    </row>
    <row r="276" spans="1:7" x14ac:dyDescent="0.2">
      <c r="A276" s="450" t="s">
        <v>1111</v>
      </c>
      <c r="B276" s="450" t="s">
        <v>976</v>
      </c>
      <c r="C276" s="77" t="s">
        <v>1069</v>
      </c>
      <c r="D276" s="77"/>
      <c r="E276" s="114">
        <v>1887</v>
      </c>
      <c r="F276" s="105">
        <v>3237.7145999999998</v>
      </c>
      <c r="G276" s="41"/>
    </row>
    <row r="277" spans="1:7" x14ac:dyDescent="0.2">
      <c r="A277" s="450" t="s">
        <v>1111</v>
      </c>
      <c r="B277" s="450" t="s">
        <v>976</v>
      </c>
      <c r="C277" s="77" t="s">
        <v>1070</v>
      </c>
      <c r="D277" s="77"/>
      <c r="E277" s="114">
        <v>3730</v>
      </c>
      <c r="F277" s="105">
        <v>7399.201</v>
      </c>
      <c r="G277" s="41"/>
    </row>
    <row r="278" spans="1:7" x14ac:dyDescent="0.2">
      <c r="A278" s="451" t="s">
        <v>1111</v>
      </c>
      <c r="B278" s="451" t="s">
        <v>976</v>
      </c>
      <c r="C278" s="453" t="s">
        <v>1071</v>
      </c>
      <c r="D278" s="454"/>
      <c r="E278" s="115">
        <v>20716</v>
      </c>
      <c r="F278" s="109">
        <v>1.0137</v>
      </c>
      <c r="G278" s="40">
        <v>3</v>
      </c>
    </row>
    <row r="279" spans="1:7" x14ac:dyDescent="0.2">
      <c r="A279" s="449">
        <v>560070</v>
      </c>
      <c r="B279" s="449" t="s">
        <v>977</v>
      </c>
      <c r="C279" s="77" t="s">
        <v>1061</v>
      </c>
      <c r="D279" s="77"/>
      <c r="E279" s="113">
        <v>660</v>
      </c>
      <c r="F279" s="105">
        <v>1906.278</v>
      </c>
      <c r="G279" s="41"/>
    </row>
    <row r="280" spans="1:7" x14ac:dyDescent="0.2">
      <c r="A280" s="450" t="s">
        <v>1111</v>
      </c>
      <c r="B280" s="450" t="s">
        <v>977</v>
      </c>
      <c r="C280" s="77" t="s">
        <v>1062</v>
      </c>
      <c r="D280" s="77"/>
      <c r="E280" s="113">
        <v>575</v>
      </c>
      <c r="F280" s="105">
        <v>1337.0474999999999</v>
      </c>
      <c r="G280" s="41"/>
    </row>
    <row r="281" spans="1:7" x14ac:dyDescent="0.2">
      <c r="A281" s="450" t="s">
        <v>1111</v>
      </c>
      <c r="B281" s="450" t="s">
        <v>977</v>
      </c>
      <c r="C281" s="77" t="s">
        <v>1063</v>
      </c>
      <c r="D281" s="77"/>
      <c r="E281" s="113">
        <v>2712</v>
      </c>
      <c r="F281" s="105">
        <v>5105.0688</v>
      </c>
      <c r="G281" s="41"/>
    </row>
    <row r="282" spans="1:7" x14ac:dyDescent="0.2">
      <c r="A282" s="450" t="s">
        <v>1111</v>
      </c>
      <c r="B282" s="450" t="s">
        <v>977</v>
      </c>
      <c r="C282" s="77" t="s">
        <v>1064</v>
      </c>
      <c r="D282" s="77"/>
      <c r="E282" s="113">
        <v>2572</v>
      </c>
      <c r="F282" s="105">
        <v>4154.0371999999998</v>
      </c>
      <c r="G282" s="41"/>
    </row>
    <row r="283" spans="1:7" x14ac:dyDescent="0.2">
      <c r="A283" s="450" t="s">
        <v>1111</v>
      </c>
      <c r="B283" s="450" t="s">
        <v>977</v>
      </c>
      <c r="C283" s="77" t="s">
        <v>1065</v>
      </c>
      <c r="D283" s="77"/>
      <c r="E283" s="113">
        <v>7186</v>
      </c>
      <c r="F283" s="105">
        <v>4104.6432000000004</v>
      </c>
      <c r="G283" s="41"/>
    </row>
    <row r="284" spans="1:7" x14ac:dyDescent="0.2">
      <c r="A284" s="450" t="s">
        <v>1111</v>
      </c>
      <c r="B284" s="450" t="s">
        <v>977</v>
      </c>
      <c r="C284" s="77" t="s">
        <v>1066</v>
      </c>
      <c r="D284" s="77"/>
      <c r="E284" s="113">
        <v>6690</v>
      </c>
      <c r="F284" s="105">
        <v>3674.1480000000001</v>
      </c>
      <c r="G284" s="41"/>
    </row>
    <row r="285" spans="1:7" x14ac:dyDescent="0.2">
      <c r="A285" s="450" t="s">
        <v>1111</v>
      </c>
      <c r="B285" s="450" t="s">
        <v>977</v>
      </c>
      <c r="C285" s="77" t="s">
        <v>1067</v>
      </c>
      <c r="D285" s="77"/>
      <c r="E285" s="114">
        <v>24764</v>
      </c>
      <c r="F285" s="105">
        <v>13238.8344</v>
      </c>
      <c r="G285" s="41"/>
    </row>
    <row r="286" spans="1:7" x14ac:dyDescent="0.2">
      <c r="A286" s="450" t="s">
        <v>1111</v>
      </c>
      <c r="B286" s="450" t="s">
        <v>977</v>
      </c>
      <c r="C286" s="77" t="s">
        <v>1068</v>
      </c>
      <c r="D286" s="77"/>
      <c r="E286" s="114">
        <v>21103</v>
      </c>
      <c r="F286" s="105">
        <v>14027.1641</v>
      </c>
      <c r="G286" s="41"/>
    </row>
    <row r="287" spans="1:7" x14ac:dyDescent="0.2">
      <c r="A287" s="450" t="s">
        <v>1111</v>
      </c>
      <c r="B287" s="450" t="s">
        <v>977</v>
      </c>
      <c r="C287" s="77" t="s">
        <v>1069</v>
      </c>
      <c r="D287" s="77"/>
      <c r="E287" s="114">
        <v>6238</v>
      </c>
      <c r="F287" s="105">
        <v>10703.160400000001</v>
      </c>
      <c r="G287" s="41"/>
    </row>
    <row r="288" spans="1:7" x14ac:dyDescent="0.2">
      <c r="A288" s="450" t="s">
        <v>1111</v>
      </c>
      <c r="B288" s="450" t="s">
        <v>977</v>
      </c>
      <c r="C288" s="77" t="s">
        <v>1070</v>
      </c>
      <c r="D288" s="77"/>
      <c r="E288" s="114">
        <v>12831</v>
      </c>
      <c r="F288" s="105">
        <v>25452.8547</v>
      </c>
      <c r="G288" s="41"/>
    </row>
    <row r="289" spans="1:7" x14ac:dyDescent="0.2">
      <c r="A289" s="451" t="s">
        <v>1111</v>
      </c>
      <c r="B289" s="451" t="s">
        <v>977</v>
      </c>
      <c r="C289" s="453" t="s">
        <v>1071</v>
      </c>
      <c r="D289" s="454"/>
      <c r="E289" s="115">
        <v>85331</v>
      </c>
      <c r="F289" s="109">
        <v>0.98089999999999999</v>
      </c>
      <c r="G289" s="40">
        <v>2</v>
      </c>
    </row>
    <row r="290" spans="1:7" x14ac:dyDescent="0.2">
      <c r="A290" s="449">
        <v>560071</v>
      </c>
      <c r="B290" s="449" t="s">
        <v>978</v>
      </c>
      <c r="C290" s="77" t="s">
        <v>1061</v>
      </c>
      <c r="D290" s="77"/>
      <c r="E290" s="113">
        <v>158</v>
      </c>
      <c r="F290" s="105">
        <v>456.35140000000001</v>
      </c>
      <c r="G290" s="41"/>
    </row>
    <row r="291" spans="1:7" x14ac:dyDescent="0.2">
      <c r="A291" s="450" t="s">
        <v>1111</v>
      </c>
      <c r="B291" s="450" t="s">
        <v>978</v>
      </c>
      <c r="C291" s="77" t="s">
        <v>1062</v>
      </c>
      <c r="D291" s="77"/>
      <c r="E291" s="113">
        <v>147</v>
      </c>
      <c r="F291" s="105">
        <v>341.81909999999999</v>
      </c>
      <c r="G291" s="41"/>
    </row>
    <row r="292" spans="1:7" x14ac:dyDescent="0.2">
      <c r="A292" s="450" t="s">
        <v>1111</v>
      </c>
      <c r="B292" s="450" t="s">
        <v>978</v>
      </c>
      <c r="C292" s="77" t="s">
        <v>1063</v>
      </c>
      <c r="D292" s="77"/>
      <c r="E292" s="113">
        <v>696</v>
      </c>
      <c r="F292" s="105">
        <v>1310.1504</v>
      </c>
      <c r="G292" s="41"/>
    </row>
    <row r="293" spans="1:7" x14ac:dyDescent="0.2">
      <c r="A293" s="450" t="s">
        <v>1111</v>
      </c>
      <c r="B293" s="450" t="s">
        <v>978</v>
      </c>
      <c r="C293" s="77" t="s">
        <v>1064</v>
      </c>
      <c r="D293" s="77"/>
      <c r="E293" s="113">
        <v>635</v>
      </c>
      <c r="F293" s="105">
        <v>1025.5885000000001</v>
      </c>
      <c r="G293" s="41"/>
    </row>
    <row r="294" spans="1:7" x14ac:dyDescent="0.2">
      <c r="A294" s="450" t="s">
        <v>1111</v>
      </c>
      <c r="B294" s="450" t="s">
        <v>978</v>
      </c>
      <c r="C294" s="77" t="s">
        <v>1065</v>
      </c>
      <c r="D294" s="77"/>
      <c r="E294" s="113">
        <v>2321</v>
      </c>
      <c r="F294" s="105">
        <v>1325.7552000000001</v>
      </c>
      <c r="G294" s="41"/>
    </row>
    <row r="295" spans="1:7" x14ac:dyDescent="0.2">
      <c r="A295" s="450" t="s">
        <v>1111</v>
      </c>
      <c r="B295" s="450" t="s">
        <v>978</v>
      </c>
      <c r="C295" s="77" t="s">
        <v>1066</v>
      </c>
      <c r="D295" s="77"/>
      <c r="E295" s="113">
        <v>2185</v>
      </c>
      <c r="F295" s="105">
        <v>1200.002</v>
      </c>
      <c r="G295" s="41"/>
    </row>
    <row r="296" spans="1:7" x14ac:dyDescent="0.2">
      <c r="A296" s="450" t="s">
        <v>1111</v>
      </c>
      <c r="B296" s="450" t="s">
        <v>978</v>
      </c>
      <c r="C296" s="77" t="s">
        <v>1067</v>
      </c>
      <c r="D296" s="77"/>
      <c r="E296" s="114">
        <v>7587</v>
      </c>
      <c r="F296" s="105">
        <v>4056.0102000000002</v>
      </c>
      <c r="G296" s="41"/>
    </row>
    <row r="297" spans="1:7" x14ac:dyDescent="0.2">
      <c r="A297" s="450" t="s">
        <v>1111</v>
      </c>
      <c r="B297" s="450" t="s">
        <v>978</v>
      </c>
      <c r="C297" s="77" t="s">
        <v>1068</v>
      </c>
      <c r="D297" s="77"/>
      <c r="E297" s="114">
        <v>6070</v>
      </c>
      <c r="F297" s="105">
        <v>4034.7289999999998</v>
      </c>
      <c r="G297" s="41"/>
    </row>
    <row r="298" spans="1:7" x14ac:dyDescent="0.2">
      <c r="A298" s="450" t="s">
        <v>1111</v>
      </c>
      <c r="B298" s="450" t="s">
        <v>978</v>
      </c>
      <c r="C298" s="77" t="s">
        <v>1069</v>
      </c>
      <c r="D298" s="77"/>
      <c r="E298" s="114">
        <v>1855</v>
      </c>
      <c r="F298" s="105">
        <v>3182.8090000000002</v>
      </c>
      <c r="G298" s="41"/>
    </row>
    <row r="299" spans="1:7" x14ac:dyDescent="0.2">
      <c r="A299" s="450" t="s">
        <v>1111</v>
      </c>
      <c r="B299" s="450" t="s">
        <v>978</v>
      </c>
      <c r="C299" s="77" t="s">
        <v>1070</v>
      </c>
      <c r="D299" s="77"/>
      <c r="E299" s="114">
        <v>3930</v>
      </c>
      <c r="F299" s="105">
        <v>7795.9409999999998</v>
      </c>
      <c r="G299" s="41"/>
    </row>
    <row r="300" spans="1:7" x14ac:dyDescent="0.2">
      <c r="A300" s="451" t="s">
        <v>1111</v>
      </c>
      <c r="B300" s="451" t="s">
        <v>978</v>
      </c>
      <c r="C300" s="453" t="s">
        <v>1071</v>
      </c>
      <c r="D300" s="454"/>
      <c r="E300" s="115">
        <v>25584</v>
      </c>
      <c r="F300" s="109">
        <v>0.96660000000000001</v>
      </c>
      <c r="G300" s="40">
        <v>1</v>
      </c>
    </row>
    <row r="301" spans="1:7" x14ac:dyDescent="0.2">
      <c r="A301" s="449">
        <v>560072</v>
      </c>
      <c r="B301" s="449" t="s">
        <v>979</v>
      </c>
      <c r="C301" s="77" t="s">
        <v>1061</v>
      </c>
      <c r="D301" s="77"/>
      <c r="E301" s="113">
        <v>133</v>
      </c>
      <c r="F301" s="105">
        <v>384.14389999999997</v>
      </c>
      <c r="G301" s="41"/>
    </row>
    <row r="302" spans="1:7" x14ac:dyDescent="0.2">
      <c r="A302" s="450" t="s">
        <v>1111</v>
      </c>
      <c r="B302" s="450" t="s">
        <v>979</v>
      </c>
      <c r="C302" s="77" t="s">
        <v>1062</v>
      </c>
      <c r="D302" s="77"/>
      <c r="E302" s="113">
        <v>91</v>
      </c>
      <c r="F302" s="105">
        <v>211.60230000000001</v>
      </c>
      <c r="G302" s="41"/>
    </row>
    <row r="303" spans="1:7" x14ac:dyDescent="0.2">
      <c r="A303" s="450" t="s">
        <v>1111</v>
      </c>
      <c r="B303" s="450" t="s">
        <v>979</v>
      </c>
      <c r="C303" s="77" t="s">
        <v>1063</v>
      </c>
      <c r="D303" s="77"/>
      <c r="E303" s="113">
        <v>551</v>
      </c>
      <c r="F303" s="105">
        <v>1037.2023999999999</v>
      </c>
      <c r="G303" s="41"/>
    </row>
    <row r="304" spans="1:7" x14ac:dyDescent="0.2">
      <c r="A304" s="450" t="s">
        <v>1111</v>
      </c>
      <c r="B304" s="450" t="s">
        <v>979</v>
      </c>
      <c r="C304" s="77" t="s">
        <v>1064</v>
      </c>
      <c r="D304" s="77"/>
      <c r="E304" s="113">
        <v>536</v>
      </c>
      <c r="F304" s="105">
        <v>865.69359999999995</v>
      </c>
      <c r="G304" s="41"/>
    </row>
    <row r="305" spans="1:7" x14ac:dyDescent="0.2">
      <c r="A305" s="450" t="s">
        <v>1111</v>
      </c>
      <c r="B305" s="450" t="s">
        <v>979</v>
      </c>
      <c r="C305" s="77" t="s">
        <v>1065</v>
      </c>
      <c r="D305" s="77"/>
      <c r="E305" s="113">
        <v>2035</v>
      </c>
      <c r="F305" s="105">
        <v>1162.3920000000001</v>
      </c>
      <c r="G305" s="41"/>
    </row>
    <row r="306" spans="1:7" x14ac:dyDescent="0.2">
      <c r="A306" s="450" t="s">
        <v>1111</v>
      </c>
      <c r="B306" s="450" t="s">
        <v>979</v>
      </c>
      <c r="C306" s="77" t="s">
        <v>1066</v>
      </c>
      <c r="D306" s="77"/>
      <c r="E306" s="113">
        <v>1813</v>
      </c>
      <c r="F306" s="105">
        <v>995.69960000000003</v>
      </c>
      <c r="G306" s="41"/>
    </row>
    <row r="307" spans="1:7" x14ac:dyDescent="0.2">
      <c r="A307" s="450" t="s">
        <v>1111</v>
      </c>
      <c r="B307" s="450" t="s">
        <v>979</v>
      </c>
      <c r="C307" s="77" t="s">
        <v>1067</v>
      </c>
      <c r="D307" s="77"/>
      <c r="E307" s="114">
        <v>7075</v>
      </c>
      <c r="F307" s="105">
        <v>3782.2950000000001</v>
      </c>
      <c r="G307" s="41"/>
    </row>
    <row r="308" spans="1:7" x14ac:dyDescent="0.2">
      <c r="A308" s="450" t="s">
        <v>1111</v>
      </c>
      <c r="B308" s="450" t="s">
        <v>979</v>
      </c>
      <c r="C308" s="77" t="s">
        <v>1068</v>
      </c>
      <c r="D308" s="77"/>
      <c r="E308" s="114">
        <v>5331</v>
      </c>
      <c r="F308" s="105">
        <v>3543.5156999999999</v>
      </c>
      <c r="G308" s="41"/>
    </row>
    <row r="309" spans="1:7" x14ac:dyDescent="0.2">
      <c r="A309" s="450" t="s">
        <v>1111</v>
      </c>
      <c r="B309" s="450" t="s">
        <v>979</v>
      </c>
      <c r="C309" s="77" t="s">
        <v>1069</v>
      </c>
      <c r="D309" s="77"/>
      <c r="E309" s="114">
        <v>2314</v>
      </c>
      <c r="F309" s="105">
        <v>3970.3611999999998</v>
      </c>
      <c r="G309" s="41"/>
    </row>
    <row r="310" spans="1:7" x14ac:dyDescent="0.2">
      <c r="A310" s="450" t="s">
        <v>1111</v>
      </c>
      <c r="B310" s="450" t="s">
        <v>979</v>
      </c>
      <c r="C310" s="77" t="s">
        <v>1070</v>
      </c>
      <c r="D310" s="77"/>
      <c r="E310" s="114">
        <v>4757</v>
      </c>
      <c r="F310" s="105">
        <v>9436.4609</v>
      </c>
      <c r="G310" s="41"/>
    </row>
    <row r="311" spans="1:7" x14ac:dyDescent="0.2">
      <c r="A311" s="451" t="s">
        <v>1111</v>
      </c>
      <c r="B311" s="451" t="s">
        <v>979</v>
      </c>
      <c r="C311" s="453" t="s">
        <v>1071</v>
      </c>
      <c r="D311" s="454"/>
      <c r="E311" s="115">
        <v>24636</v>
      </c>
      <c r="F311" s="109">
        <v>1.0306</v>
      </c>
      <c r="G311" s="40">
        <v>4</v>
      </c>
    </row>
    <row r="312" spans="1:7" x14ac:dyDescent="0.2">
      <c r="A312" s="449">
        <v>560073</v>
      </c>
      <c r="B312" s="449" t="s">
        <v>980</v>
      </c>
      <c r="C312" s="77" t="s">
        <v>1061</v>
      </c>
      <c r="D312" s="77"/>
      <c r="E312" s="113">
        <v>50</v>
      </c>
      <c r="F312" s="105">
        <v>144.41499999999999</v>
      </c>
      <c r="G312" s="41"/>
    </row>
    <row r="313" spans="1:7" x14ac:dyDescent="0.2">
      <c r="A313" s="450" t="s">
        <v>1111</v>
      </c>
      <c r="B313" s="450" t="s">
        <v>980</v>
      </c>
      <c r="C313" s="77" t="s">
        <v>1062</v>
      </c>
      <c r="D313" s="77"/>
      <c r="E313" s="113">
        <v>47</v>
      </c>
      <c r="F313" s="105">
        <v>109.2891</v>
      </c>
      <c r="G313" s="41"/>
    </row>
    <row r="314" spans="1:7" x14ac:dyDescent="0.2">
      <c r="A314" s="450" t="s">
        <v>1111</v>
      </c>
      <c r="B314" s="450" t="s">
        <v>980</v>
      </c>
      <c r="C314" s="77" t="s">
        <v>1063</v>
      </c>
      <c r="D314" s="77"/>
      <c r="E314" s="113">
        <v>212</v>
      </c>
      <c r="F314" s="105">
        <v>399.06880000000001</v>
      </c>
      <c r="G314" s="41"/>
    </row>
    <row r="315" spans="1:7" x14ac:dyDescent="0.2">
      <c r="A315" s="450" t="s">
        <v>1111</v>
      </c>
      <c r="B315" s="450" t="s">
        <v>980</v>
      </c>
      <c r="C315" s="77" t="s">
        <v>1064</v>
      </c>
      <c r="D315" s="77"/>
      <c r="E315" s="113">
        <v>232</v>
      </c>
      <c r="F315" s="105">
        <v>374.70319999999998</v>
      </c>
      <c r="G315" s="41"/>
    </row>
    <row r="316" spans="1:7" x14ac:dyDescent="0.2">
      <c r="A316" s="450" t="s">
        <v>1111</v>
      </c>
      <c r="B316" s="450" t="s">
        <v>980</v>
      </c>
      <c r="C316" s="77" t="s">
        <v>1065</v>
      </c>
      <c r="D316" s="77"/>
      <c r="E316" s="113">
        <v>880</v>
      </c>
      <c r="F316" s="105">
        <v>502.65600000000001</v>
      </c>
      <c r="G316" s="41"/>
    </row>
    <row r="317" spans="1:7" x14ac:dyDescent="0.2">
      <c r="A317" s="450" t="s">
        <v>1111</v>
      </c>
      <c r="B317" s="450" t="s">
        <v>980</v>
      </c>
      <c r="C317" s="77" t="s">
        <v>1066</v>
      </c>
      <c r="D317" s="77"/>
      <c r="E317" s="113">
        <v>766</v>
      </c>
      <c r="F317" s="105">
        <v>420.68720000000002</v>
      </c>
      <c r="G317" s="41"/>
    </row>
    <row r="318" spans="1:7" x14ac:dyDescent="0.2">
      <c r="A318" s="450" t="s">
        <v>1111</v>
      </c>
      <c r="B318" s="450" t="s">
        <v>980</v>
      </c>
      <c r="C318" s="77" t="s">
        <v>1067</v>
      </c>
      <c r="D318" s="77"/>
      <c r="E318" s="114">
        <v>3805</v>
      </c>
      <c r="F318" s="105">
        <v>2034.153</v>
      </c>
      <c r="G318" s="41"/>
    </row>
    <row r="319" spans="1:7" x14ac:dyDescent="0.2">
      <c r="A319" s="450" t="s">
        <v>1111</v>
      </c>
      <c r="B319" s="450" t="s">
        <v>980</v>
      </c>
      <c r="C319" s="77" t="s">
        <v>1068</v>
      </c>
      <c r="D319" s="77"/>
      <c r="E319" s="114">
        <v>2849</v>
      </c>
      <c r="F319" s="105">
        <v>1893.7302999999999</v>
      </c>
      <c r="G319" s="41"/>
    </row>
    <row r="320" spans="1:7" x14ac:dyDescent="0.2">
      <c r="A320" s="450" t="s">
        <v>1111</v>
      </c>
      <c r="B320" s="450" t="s">
        <v>980</v>
      </c>
      <c r="C320" s="77" t="s">
        <v>1069</v>
      </c>
      <c r="D320" s="77"/>
      <c r="E320" s="114">
        <v>1423</v>
      </c>
      <c r="F320" s="105">
        <v>2441.5834</v>
      </c>
      <c r="G320" s="41"/>
    </row>
    <row r="321" spans="1:7" x14ac:dyDescent="0.2">
      <c r="A321" s="450" t="s">
        <v>1111</v>
      </c>
      <c r="B321" s="450" t="s">
        <v>980</v>
      </c>
      <c r="C321" s="77" t="s">
        <v>1070</v>
      </c>
      <c r="D321" s="77"/>
      <c r="E321" s="114">
        <v>2985</v>
      </c>
      <c r="F321" s="105">
        <v>5921.3445000000002</v>
      </c>
      <c r="G321" s="41"/>
    </row>
    <row r="322" spans="1:7" x14ac:dyDescent="0.2">
      <c r="A322" s="451" t="s">
        <v>1111</v>
      </c>
      <c r="B322" s="451" t="s">
        <v>980</v>
      </c>
      <c r="C322" s="453" t="s">
        <v>1071</v>
      </c>
      <c r="D322" s="454"/>
      <c r="E322" s="115">
        <v>13249</v>
      </c>
      <c r="F322" s="109">
        <v>1.0749</v>
      </c>
      <c r="G322" s="40">
        <v>6</v>
      </c>
    </row>
    <row r="323" spans="1:7" x14ac:dyDescent="0.2">
      <c r="A323" s="449">
        <v>560074</v>
      </c>
      <c r="B323" s="449" t="s">
        <v>981</v>
      </c>
      <c r="C323" s="77" t="s">
        <v>1061</v>
      </c>
      <c r="D323" s="77"/>
      <c r="E323" s="113">
        <v>174</v>
      </c>
      <c r="F323" s="105">
        <v>502.56420000000003</v>
      </c>
      <c r="G323" s="41"/>
    </row>
    <row r="324" spans="1:7" x14ac:dyDescent="0.2">
      <c r="A324" s="450" t="s">
        <v>1111</v>
      </c>
      <c r="B324" s="450" t="s">
        <v>981</v>
      </c>
      <c r="C324" s="77" t="s">
        <v>1062</v>
      </c>
      <c r="D324" s="77"/>
      <c r="E324" s="113">
        <v>147</v>
      </c>
      <c r="F324" s="105">
        <v>341.81909999999999</v>
      </c>
      <c r="G324" s="41"/>
    </row>
    <row r="325" spans="1:7" x14ac:dyDescent="0.2">
      <c r="A325" s="450" t="s">
        <v>1111</v>
      </c>
      <c r="B325" s="450" t="s">
        <v>981</v>
      </c>
      <c r="C325" s="77" t="s">
        <v>1063</v>
      </c>
      <c r="D325" s="77"/>
      <c r="E325" s="113">
        <v>697</v>
      </c>
      <c r="F325" s="105">
        <v>1312.0328</v>
      </c>
      <c r="G325" s="41"/>
    </row>
    <row r="326" spans="1:7" x14ac:dyDescent="0.2">
      <c r="A326" s="450" t="s">
        <v>1111</v>
      </c>
      <c r="B326" s="450" t="s">
        <v>981</v>
      </c>
      <c r="C326" s="77" t="s">
        <v>1064</v>
      </c>
      <c r="D326" s="77"/>
      <c r="E326" s="113">
        <v>658</v>
      </c>
      <c r="F326" s="105">
        <v>1062.7357999999999</v>
      </c>
      <c r="G326" s="41"/>
    </row>
    <row r="327" spans="1:7" x14ac:dyDescent="0.2">
      <c r="A327" s="450" t="s">
        <v>1111</v>
      </c>
      <c r="B327" s="450" t="s">
        <v>981</v>
      </c>
      <c r="C327" s="77" t="s">
        <v>1065</v>
      </c>
      <c r="D327" s="77"/>
      <c r="E327" s="113">
        <v>2285</v>
      </c>
      <c r="F327" s="105">
        <v>1305.192</v>
      </c>
      <c r="G327" s="41"/>
    </row>
    <row r="328" spans="1:7" x14ac:dyDescent="0.2">
      <c r="A328" s="450" t="s">
        <v>1111</v>
      </c>
      <c r="B328" s="450" t="s">
        <v>981</v>
      </c>
      <c r="C328" s="77" t="s">
        <v>1066</v>
      </c>
      <c r="D328" s="77"/>
      <c r="E328" s="113">
        <v>2101</v>
      </c>
      <c r="F328" s="105">
        <v>1153.8692000000001</v>
      </c>
      <c r="G328" s="41"/>
    </row>
    <row r="329" spans="1:7" x14ac:dyDescent="0.2">
      <c r="A329" s="450" t="s">
        <v>1111</v>
      </c>
      <c r="B329" s="450" t="s">
        <v>981</v>
      </c>
      <c r="C329" s="77" t="s">
        <v>1067</v>
      </c>
      <c r="D329" s="77"/>
      <c r="E329" s="114">
        <v>7229</v>
      </c>
      <c r="F329" s="105">
        <v>3864.6233999999999</v>
      </c>
      <c r="G329" s="41"/>
    </row>
    <row r="330" spans="1:7" x14ac:dyDescent="0.2">
      <c r="A330" s="450" t="s">
        <v>1111</v>
      </c>
      <c r="B330" s="450" t="s">
        <v>981</v>
      </c>
      <c r="C330" s="77" t="s">
        <v>1068</v>
      </c>
      <c r="D330" s="77"/>
      <c r="E330" s="114">
        <v>5742</v>
      </c>
      <c r="F330" s="105">
        <v>3816.7073999999998</v>
      </c>
      <c r="G330" s="41"/>
    </row>
    <row r="331" spans="1:7" x14ac:dyDescent="0.2">
      <c r="A331" s="450" t="s">
        <v>1111</v>
      </c>
      <c r="B331" s="450" t="s">
        <v>981</v>
      </c>
      <c r="C331" s="77" t="s">
        <v>1069</v>
      </c>
      <c r="D331" s="77"/>
      <c r="E331" s="114">
        <v>2152</v>
      </c>
      <c r="F331" s="105">
        <v>3692.4016000000001</v>
      </c>
      <c r="G331" s="41"/>
    </row>
    <row r="332" spans="1:7" x14ac:dyDescent="0.2">
      <c r="A332" s="450" t="s">
        <v>1111</v>
      </c>
      <c r="B332" s="450" t="s">
        <v>981</v>
      </c>
      <c r="C332" s="77" t="s">
        <v>1070</v>
      </c>
      <c r="D332" s="77"/>
      <c r="E332" s="114">
        <v>4740</v>
      </c>
      <c r="F332" s="105">
        <v>9402.7379999999994</v>
      </c>
      <c r="G332" s="41"/>
    </row>
    <row r="333" spans="1:7" x14ac:dyDescent="0.2">
      <c r="A333" s="451" t="s">
        <v>1111</v>
      </c>
      <c r="B333" s="451" t="s">
        <v>981</v>
      </c>
      <c r="C333" s="453" t="s">
        <v>1071</v>
      </c>
      <c r="D333" s="454"/>
      <c r="E333" s="115">
        <v>25925</v>
      </c>
      <c r="F333" s="109">
        <v>1.0204</v>
      </c>
      <c r="G333" s="40">
        <v>4</v>
      </c>
    </row>
    <row r="334" spans="1:7" x14ac:dyDescent="0.2">
      <c r="A334" s="449">
        <v>560075</v>
      </c>
      <c r="B334" s="449" t="s">
        <v>982</v>
      </c>
      <c r="C334" s="77" t="s">
        <v>1061</v>
      </c>
      <c r="D334" s="77"/>
      <c r="E334" s="113">
        <v>221</v>
      </c>
      <c r="F334" s="105">
        <v>638.3143</v>
      </c>
      <c r="G334" s="41"/>
    </row>
    <row r="335" spans="1:7" x14ac:dyDescent="0.2">
      <c r="A335" s="450" t="s">
        <v>1111</v>
      </c>
      <c r="B335" s="450" t="s">
        <v>982</v>
      </c>
      <c r="C335" s="77" t="s">
        <v>1062</v>
      </c>
      <c r="D335" s="77"/>
      <c r="E335" s="113">
        <v>198</v>
      </c>
      <c r="F335" s="105">
        <v>460.40940000000001</v>
      </c>
      <c r="G335" s="41"/>
    </row>
    <row r="336" spans="1:7" x14ac:dyDescent="0.2">
      <c r="A336" s="450" t="s">
        <v>1111</v>
      </c>
      <c r="B336" s="450" t="s">
        <v>982</v>
      </c>
      <c r="C336" s="77" t="s">
        <v>1063</v>
      </c>
      <c r="D336" s="77"/>
      <c r="E336" s="113">
        <v>1010</v>
      </c>
      <c r="F336" s="105">
        <v>1901.2239999999999</v>
      </c>
      <c r="G336" s="41"/>
    </row>
    <row r="337" spans="1:7" x14ac:dyDescent="0.2">
      <c r="A337" s="450" t="s">
        <v>1111</v>
      </c>
      <c r="B337" s="450" t="s">
        <v>982</v>
      </c>
      <c r="C337" s="77" t="s">
        <v>1064</v>
      </c>
      <c r="D337" s="77"/>
      <c r="E337" s="113">
        <v>911</v>
      </c>
      <c r="F337" s="105">
        <v>1471.3561</v>
      </c>
      <c r="G337" s="41"/>
    </row>
    <row r="338" spans="1:7" x14ac:dyDescent="0.2">
      <c r="A338" s="450" t="s">
        <v>1111</v>
      </c>
      <c r="B338" s="450" t="s">
        <v>982</v>
      </c>
      <c r="C338" s="77" t="s">
        <v>1065</v>
      </c>
      <c r="D338" s="77"/>
      <c r="E338" s="113">
        <v>3328</v>
      </c>
      <c r="F338" s="105">
        <v>1900.9536000000001</v>
      </c>
      <c r="G338" s="41"/>
    </row>
    <row r="339" spans="1:7" x14ac:dyDescent="0.2">
      <c r="A339" s="450" t="s">
        <v>1111</v>
      </c>
      <c r="B339" s="450" t="s">
        <v>982</v>
      </c>
      <c r="C339" s="77" t="s">
        <v>1066</v>
      </c>
      <c r="D339" s="77"/>
      <c r="E339" s="113">
        <v>3194</v>
      </c>
      <c r="F339" s="105">
        <v>1754.1448</v>
      </c>
      <c r="G339" s="41"/>
    </row>
    <row r="340" spans="1:7" x14ac:dyDescent="0.2">
      <c r="A340" s="450" t="s">
        <v>1111</v>
      </c>
      <c r="B340" s="450" t="s">
        <v>982</v>
      </c>
      <c r="C340" s="77" t="s">
        <v>1067</v>
      </c>
      <c r="D340" s="77"/>
      <c r="E340" s="114">
        <v>11241</v>
      </c>
      <c r="F340" s="105">
        <v>6009.4386000000004</v>
      </c>
      <c r="G340" s="41"/>
    </row>
    <row r="341" spans="1:7" x14ac:dyDescent="0.2">
      <c r="A341" s="450" t="s">
        <v>1111</v>
      </c>
      <c r="B341" s="450" t="s">
        <v>982</v>
      </c>
      <c r="C341" s="77" t="s">
        <v>1068</v>
      </c>
      <c r="D341" s="77"/>
      <c r="E341" s="114">
        <v>8883</v>
      </c>
      <c r="F341" s="105">
        <v>5904.5300999999999</v>
      </c>
      <c r="G341" s="41"/>
    </row>
    <row r="342" spans="1:7" x14ac:dyDescent="0.2">
      <c r="A342" s="450" t="s">
        <v>1111</v>
      </c>
      <c r="B342" s="450" t="s">
        <v>982</v>
      </c>
      <c r="C342" s="77" t="s">
        <v>1069</v>
      </c>
      <c r="D342" s="77"/>
      <c r="E342" s="114">
        <v>3540</v>
      </c>
      <c r="F342" s="105">
        <v>6073.9319999999998</v>
      </c>
      <c r="G342" s="41"/>
    </row>
    <row r="343" spans="1:7" x14ac:dyDescent="0.2">
      <c r="A343" s="450" t="s">
        <v>1111</v>
      </c>
      <c r="B343" s="450" t="s">
        <v>982</v>
      </c>
      <c r="C343" s="77" t="s">
        <v>1070</v>
      </c>
      <c r="D343" s="77"/>
      <c r="E343" s="114">
        <v>7348</v>
      </c>
      <c r="F343" s="105">
        <v>14576.2276</v>
      </c>
      <c r="G343" s="41"/>
    </row>
    <row r="344" spans="1:7" x14ac:dyDescent="0.2">
      <c r="A344" s="451" t="s">
        <v>1111</v>
      </c>
      <c r="B344" s="451" t="s">
        <v>982</v>
      </c>
      <c r="C344" s="453" t="s">
        <v>1071</v>
      </c>
      <c r="D344" s="454"/>
      <c r="E344" s="115">
        <v>39874</v>
      </c>
      <c r="F344" s="109">
        <v>1.0205</v>
      </c>
      <c r="G344" s="40">
        <v>4</v>
      </c>
    </row>
    <row r="345" spans="1:7" x14ac:dyDescent="0.2">
      <c r="A345" s="449">
        <v>560076</v>
      </c>
      <c r="B345" s="449" t="s">
        <v>983</v>
      </c>
      <c r="C345" s="77" t="s">
        <v>1061</v>
      </c>
      <c r="D345" s="77"/>
      <c r="E345" s="113">
        <v>61</v>
      </c>
      <c r="F345" s="105">
        <v>176.18629999999999</v>
      </c>
      <c r="G345" s="41"/>
    </row>
    <row r="346" spans="1:7" x14ac:dyDescent="0.2">
      <c r="A346" s="450" t="s">
        <v>1111</v>
      </c>
      <c r="B346" s="450" t="s">
        <v>983</v>
      </c>
      <c r="C346" s="77" t="s">
        <v>1062</v>
      </c>
      <c r="D346" s="77"/>
      <c r="E346" s="113">
        <v>61</v>
      </c>
      <c r="F346" s="105">
        <v>141.8433</v>
      </c>
      <c r="G346" s="41"/>
    </row>
    <row r="347" spans="1:7" x14ac:dyDescent="0.2">
      <c r="A347" s="450" t="s">
        <v>1111</v>
      </c>
      <c r="B347" s="450" t="s">
        <v>983</v>
      </c>
      <c r="C347" s="77" t="s">
        <v>1063</v>
      </c>
      <c r="D347" s="77"/>
      <c r="E347" s="113">
        <v>285</v>
      </c>
      <c r="F347" s="105">
        <v>536.48400000000004</v>
      </c>
      <c r="G347" s="41"/>
    </row>
    <row r="348" spans="1:7" x14ac:dyDescent="0.2">
      <c r="A348" s="450" t="s">
        <v>1111</v>
      </c>
      <c r="B348" s="450" t="s">
        <v>983</v>
      </c>
      <c r="C348" s="77" t="s">
        <v>1064</v>
      </c>
      <c r="D348" s="77"/>
      <c r="E348" s="113">
        <v>248</v>
      </c>
      <c r="F348" s="105">
        <v>400.54480000000001</v>
      </c>
      <c r="G348" s="41"/>
    </row>
    <row r="349" spans="1:7" x14ac:dyDescent="0.2">
      <c r="A349" s="450" t="s">
        <v>1111</v>
      </c>
      <c r="B349" s="450" t="s">
        <v>983</v>
      </c>
      <c r="C349" s="77" t="s">
        <v>1065</v>
      </c>
      <c r="D349" s="77"/>
      <c r="E349" s="113">
        <v>1025</v>
      </c>
      <c r="F349" s="105">
        <v>585.48</v>
      </c>
      <c r="G349" s="41"/>
    </row>
    <row r="350" spans="1:7" x14ac:dyDescent="0.2">
      <c r="A350" s="450" t="s">
        <v>1111</v>
      </c>
      <c r="B350" s="450" t="s">
        <v>983</v>
      </c>
      <c r="C350" s="77" t="s">
        <v>1066</v>
      </c>
      <c r="D350" s="77"/>
      <c r="E350" s="113">
        <v>958</v>
      </c>
      <c r="F350" s="105">
        <v>526.1336</v>
      </c>
      <c r="G350" s="41"/>
    </row>
    <row r="351" spans="1:7" x14ac:dyDescent="0.2">
      <c r="A351" s="450" t="s">
        <v>1111</v>
      </c>
      <c r="B351" s="450" t="s">
        <v>983</v>
      </c>
      <c r="C351" s="77" t="s">
        <v>1067</v>
      </c>
      <c r="D351" s="77"/>
      <c r="E351" s="114">
        <v>3776</v>
      </c>
      <c r="F351" s="105">
        <v>2018.6496</v>
      </c>
      <c r="G351" s="41"/>
    </row>
    <row r="352" spans="1:7" x14ac:dyDescent="0.2">
      <c r="A352" s="450" t="s">
        <v>1111</v>
      </c>
      <c r="B352" s="450" t="s">
        <v>983</v>
      </c>
      <c r="C352" s="77" t="s">
        <v>1068</v>
      </c>
      <c r="D352" s="77"/>
      <c r="E352" s="114">
        <v>2988</v>
      </c>
      <c r="F352" s="105">
        <v>1986.1235999999999</v>
      </c>
      <c r="G352" s="41"/>
    </row>
    <row r="353" spans="1:7" x14ac:dyDescent="0.2">
      <c r="A353" s="450" t="s">
        <v>1111</v>
      </c>
      <c r="B353" s="450" t="s">
        <v>983</v>
      </c>
      <c r="C353" s="77" t="s">
        <v>1069</v>
      </c>
      <c r="D353" s="77"/>
      <c r="E353" s="114">
        <v>981</v>
      </c>
      <c r="F353" s="105">
        <v>1683.1998000000001</v>
      </c>
      <c r="G353" s="41"/>
    </row>
    <row r="354" spans="1:7" x14ac:dyDescent="0.2">
      <c r="A354" s="450" t="s">
        <v>1111</v>
      </c>
      <c r="B354" s="450" t="s">
        <v>983</v>
      </c>
      <c r="C354" s="77" t="s">
        <v>1070</v>
      </c>
      <c r="D354" s="77"/>
      <c r="E354" s="114">
        <v>2253</v>
      </c>
      <c r="F354" s="105">
        <v>4469.2761</v>
      </c>
      <c r="G354" s="41"/>
    </row>
    <row r="355" spans="1:7" x14ac:dyDescent="0.2">
      <c r="A355" s="451" t="s">
        <v>1111</v>
      </c>
      <c r="B355" s="451" t="s">
        <v>983</v>
      </c>
      <c r="C355" s="453" t="s">
        <v>1071</v>
      </c>
      <c r="D355" s="454"/>
      <c r="E355" s="115">
        <v>12636</v>
      </c>
      <c r="F355" s="109">
        <v>0.99109999999999998</v>
      </c>
      <c r="G355" s="40">
        <v>2</v>
      </c>
    </row>
    <row r="356" spans="1:7" x14ac:dyDescent="0.2">
      <c r="A356" s="449">
        <v>560077</v>
      </c>
      <c r="B356" s="449" t="s">
        <v>984</v>
      </c>
      <c r="C356" s="77" t="s">
        <v>1061</v>
      </c>
      <c r="D356" s="77"/>
      <c r="E356" s="113">
        <v>45</v>
      </c>
      <c r="F356" s="105">
        <v>129.9735</v>
      </c>
      <c r="G356" s="41"/>
    </row>
    <row r="357" spans="1:7" x14ac:dyDescent="0.2">
      <c r="A357" s="450" t="s">
        <v>1111</v>
      </c>
      <c r="B357" s="450" t="s">
        <v>984</v>
      </c>
      <c r="C357" s="77" t="s">
        <v>1062</v>
      </c>
      <c r="D357" s="77"/>
      <c r="E357" s="113">
        <v>43</v>
      </c>
      <c r="F357" s="105">
        <v>99.987899999999996</v>
      </c>
      <c r="G357" s="41"/>
    </row>
    <row r="358" spans="1:7" x14ac:dyDescent="0.2">
      <c r="A358" s="450" t="s">
        <v>1111</v>
      </c>
      <c r="B358" s="450" t="s">
        <v>984</v>
      </c>
      <c r="C358" s="77" t="s">
        <v>1063</v>
      </c>
      <c r="D358" s="77"/>
      <c r="E358" s="113">
        <v>204</v>
      </c>
      <c r="F358" s="105">
        <v>384.00959999999998</v>
      </c>
      <c r="G358" s="41"/>
    </row>
    <row r="359" spans="1:7" x14ac:dyDescent="0.2">
      <c r="A359" s="450" t="s">
        <v>1111</v>
      </c>
      <c r="B359" s="450" t="s">
        <v>984</v>
      </c>
      <c r="C359" s="77" t="s">
        <v>1064</v>
      </c>
      <c r="D359" s="77"/>
      <c r="E359" s="113">
        <v>178</v>
      </c>
      <c r="F359" s="105">
        <v>287.48779999999999</v>
      </c>
      <c r="G359" s="41"/>
    </row>
    <row r="360" spans="1:7" x14ac:dyDescent="0.2">
      <c r="A360" s="450" t="s">
        <v>1111</v>
      </c>
      <c r="B360" s="450" t="s">
        <v>984</v>
      </c>
      <c r="C360" s="77" t="s">
        <v>1065</v>
      </c>
      <c r="D360" s="77"/>
      <c r="E360" s="113">
        <v>848</v>
      </c>
      <c r="F360" s="105">
        <v>484.37759999999997</v>
      </c>
      <c r="G360" s="41"/>
    </row>
    <row r="361" spans="1:7" x14ac:dyDescent="0.2">
      <c r="A361" s="450" t="s">
        <v>1111</v>
      </c>
      <c r="B361" s="450" t="s">
        <v>984</v>
      </c>
      <c r="C361" s="77" t="s">
        <v>1066</v>
      </c>
      <c r="D361" s="77"/>
      <c r="E361" s="113">
        <v>852</v>
      </c>
      <c r="F361" s="105">
        <v>467.91840000000002</v>
      </c>
      <c r="G361" s="41"/>
    </row>
    <row r="362" spans="1:7" x14ac:dyDescent="0.2">
      <c r="A362" s="450" t="s">
        <v>1111</v>
      </c>
      <c r="B362" s="450" t="s">
        <v>984</v>
      </c>
      <c r="C362" s="77" t="s">
        <v>1067</v>
      </c>
      <c r="D362" s="77"/>
      <c r="E362" s="114">
        <v>4207</v>
      </c>
      <c r="F362" s="105">
        <v>2249.0621999999998</v>
      </c>
      <c r="G362" s="41"/>
    </row>
    <row r="363" spans="1:7" x14ac:dyDescent="0.2">
      <c r="A363" s="450" t="s">
        <v>1111</v>
      </c>
      <c r="B363" s="450" t="s">
        <v>984</v>
      </c>
      <c r="C363" s="77" t="s">
        <v>1068</v>
      </c>
      <c r="D363" s="77"/>
      <c r="E363" s="114">
        <v>3048</v>
      </c>
      <c r="F363" s="105">
        <v>2026.0056</v>
      </c>
      <c r="G363" s="41"/>
    </row>
    <row r="364" spans="1:7" x14ac:dyDescent="0.2">
      <c r="A364" s="450" t="s">
        <v>1111</v>
      </c>
      <c r="B364" s="450" t="s">
        <v>984</v>
      </c>
      <c r="C364" s="77" t="s">
        <v>1069</v>
      </c>
      <c r="D364" s="77"/>
      <c r="E364" s="114">
        <v>1282</v>
      </c>
      <c r="F364" s="105">
        <v>2199.6556</v>
      </c>
      <c r="G364" s="41"/>
    </row>
    <row r="365" spans="1:7" x14ac:dyDescent="0.2">
      <c r="A365" s="450" t="s">
        <v>1111</v>
      </c>
      <c r="B365" s="450" t="s">
        <v>984</v>
      </c>
      <c r="C365" s="77" t="s">
        <v>1070</v>
      </c>
      <c r="D365" s="77"/>
      <c r="E365" s="114">
        <v>2745</v>
      </c>
      <c r="F365" s="105">
        <v>5445.2565000000004</v>
      </c>
      <c r="G365" s="41"/>
    </row>
    <row r="366" spans="1:7" x14ac:dyDescent="0.2">
      <c r="A366" s="451" t="s">
        <v>1111</v>
      </c>
      <c r="B366" s="451" t="s">
        <v>984</v>
      </c>
      <c r="C366" s="453" t="s">
        <v>1071</v>
      </c>
      <c r="D366" s="454"/>
      <c r="E366" s="115">
        <v>13452</v>
      </c>
      <c r="F366" s="109">
        <v>1.0239</v>
      </c>
      <c r="G366" s="40">
        <v>4</v>
      </c>
    </row>
    <row r="367" spans="1:7" x14ac:dyDescent="0.2">
      <c r="A367" s="449">
        <v>560078</v>
      </c>
      <c r="B367" s="449" t="s">
        <v>985</v>
      </c>
      <c r="C367" s="77" t="s">
        <v>1061</v>
      </c>
      <c r="D367" s="77"/>
      <c r="E367" s="113">
        <v>333</v>
      </c>
      <c r="F367" s="105">
        <v>961.8039</v>
      </c>
      <c r="G367" s="41"/>
    </row>
    <row r="368" spans="1:7" x14ac:dyDescent="0.2">
      <c r="A368" s="450" t="s">
        <v>1111</v>
      </c>
      <c r="B368" s="450" t="s">
        <v>985</v>
      </c>
      <c r="C368" s="77" t="s">
        <v>1062</v>
      </c>
      <c r="D368" s="77"/>
      <c r="E368" s="113">
        <v>303</v>
      </c>
      <c r="F368" s="105">
        <v>704.56590000000006</v>
      </c>
      <c r="G368" s="41"/>
    </row>
    <row r="369" spans="1:7" x14ac:dyDescent="0.2">
      <c r="A369" s="450" t="s">
        <v>1111</v>
      </c>
      <c r="B369" s="450" t="s">
        <v>985</v>
      </c>
      <c r="C369" s="77" t="s">
        <v>1063</v>
      </c>
      <c r="D369" s="77"/>
      <c r="E369" s="113">
        <v>1571</v>
      </c>
      <c r="F369" s="105">
        <v>2957.2503999999999</v>
      </c>
      <c r="G369" s="41"/>
    </row>
    <row r="370" spans="1:7" x14ac:dyDescent="0.2">
      <c r="A370" s="450" t="s">
        <v>1111</v>
      </c>
      <c r="B370" s="450" t="s">
        <v>985</v>
      </c>
      <c r="C370" s="77" t="s">
        <v>1064</v>
      </c>
      <c r="D370" s="77"/>
      <c r="E370" s="113">
        <v>1519</v>
      </c>
      <c r="F370" s="105">
        <v>2453.3368999999998</v>
      </c>
      <c r="G370" s="41"/>
    </row>
    <row r="371" spans="1:7" x14ac:dyDescent="0.2">
      <c r="A371" s="450" t="s">
        <v>1111</v>
      </c>
      <c r="B371" s="450" t="s">
        <v>985</v>
      </c>
      <c r="C371" s="77" t="s">
        <v>1065</v>
      </c>
      <c r="D371" s="77"/>
      <c r="E371" s="113">
        <v>4848</v>
      </c>
      <c r="F371" s="105">
        <v>2769.1776</v>
      </c>
      <c r="G371" s="41"/>
    </row>
    <row r="372" spans="1:7" x14ac:dyDescent="0.2">
      <c r="A372" s="450" t="s">
        <v>1111</v>
      </c>
      <c r="B372" s="450" t="s">
        <v>985</v>
      </c>
      <c r="C372" s="77" t="s">
        <v>1066</v>
      </c>
      <c r="D372" s="77"/>
      <c r="E372" s="113">
        <v>4604</v>
      </c>
      <c r="F372" s="105">
        <v>2528.5167999999999</v>
      </c>
      <c r="G372" s="41"/>
    </row>
    <row r="373" spans="1:7" x14ac:dyDescent="0.2">
      <c r="A373" s="450" t="s">
        <v>1111</v>
      </c>
      <c r="B373" s="450" t="s">
        <v>985</v>
      </c>
      <c r="C373" s="77" t="s">
        <v>1067</v>
      </c>
      <c r="D373" s="77"/>
      <c r="E373" s="114">
        <v>15632</v>
      </c>
      <c r="F373" s="105">
        <v>8356.8672000000006</v>
      </c>
      <c r="G373" s="41"/>
    </row>
    <row r="374" spans="1:7" x14ac:dyDescent="0.2">
      <c r="A374" s="450" t="s">
        <v>1111</v>
      </c>
      <c r="B374" s="450" t="s">
        <v>985</v>
      </c>
      <c r="C374" s="77" t="s">
        <v>1068</v>
      </c>
      <c r="D374" s="77"/>
      <c r="E374" s="114">
        <v>12612</v>
      </c>
      <c r="F374" s="105">
        <v>8383.1964000000007</v>
      </c>
      <c r="G374" s="41"/>
    </row>
    <row r="375" spans="1:7" x14ac:dyDescent="0.2">
      <c r="A375" s="450" t="s">
        <v>1111</v>
      </c>
      <c r="B375" s="450" t="s">
        <v>985</v>
      </c>
      <c r="C375" s="77" t="s">
        <v>1069</v>
      </c>
      <c r="D375" s="77"/>
      <c r="E375" s="114">
        <v>4227</v>
      </c>
      <c r="F375" s="105">
        <v>7252.6866</v>
      </c>
      <c r="G375" s="41"/>
    </row>
    <row r="376" spans="1:7" x14ac:dyDescent="0.2">
      <c r="A376" s="450" t="s">
        <v>1111</v>
      </c>
      <c r="B376" s="450" t="s">
        <v>985</v>
      </c>
      <c r="C376" s="77" t="s">
        <v>1070</v>
      </c>
      <c r="D376" s="77"/>
      <c r="E376" s="114">
        <v>8440</v>
      </c>
      <c r="F376" s="105">
        <v>16742.428</v>
      </c>
      <c r="G376" s="41"/>
    </row>
    <row r="377" spans="1:7" x14ac:dyDescent="0.2">
      <c r="A377" s="451" t="s">
        <v>1111</v>
      </c>
      <c r="B377" s="451" t="s">
        <v>985</v>
      </c>
      <c r="C377" s="453" t="s">
        <v>1071</v>
      </c>
      <c r="D377" s="454"/>
      <c r="E377" s="115">
        <v>54089</v>
      </c>
      <c r="F377" s="109">
        <v>0.9819</v>
      </c>
      <c r="G377" s="40">
        <v>2</v>
      </c>
    </row>
    <row r="378" spans="1:7" x14ac:dyDescent="0.2">
      <c r="A378" s="449">
        <v>560079</v>
      </c>
      <c r="B378" s="449" t="s">
        <v>986</v>
      </c>
      <c r="C378" s="77" t="s">
        <v>1061</v>
      </c>
      <c r="D378" s="77"/>
      <c r="E378" s="113">
        <v>219</v>
      </c>
      <c r="F378" s="105">
        <v>632.53769999999997</v>
      </c>
      <c r="G378" s="41"/>
    </row>
    <row r="379" spans="1:7" x14ac:dyDescent="0.2">
      <c r="A379" s="450" t="s">
        <v>1111</v>
      </c>
      <c r="B379" s="450" t="s">
        <v>986</v>
      </c>
      <c r="C379" s="77" t="s">
        <v>1062</v>
      </c>
      <c r="D379" s="77"/>
      <c r="E379" s="113">
        <v>156</v>
      </c>
      <c r="F379" s="105">
        <v>362.74680000000001</v>
      </c>
      <c r="G379" s="41"/>
    </row>
    <row r="380" spans="1:7" x14ac:dyDescent="0.2">
      <c r="A380" s="450" t="s">
        <v>1111</v>
      </c>
      <c r="B380" s="450" t="s">
        <v>986</v>
      </c>
      <c r="C380" s="77" t="s">
        <v>1063</v>
      </c>
      <c r="D380" s="77"/>
      <c r="E380" s="113">
        <v>1154</v>
      </c>
      <c r="F380" s="105">
        <v>2172.2896000000001</v>
      </c>
      <c r="G380" s="41"/>
    </row>
    <row r="381" spans="1:7" x14ac:dyDescent="0.2">
      <c r="A381" s="450" t="s">
        <v>1111</v>
      </c>
      <c r="B381" s="450" t="s">
        <v>986</v>
      </c>
      <c r="C381" s="77" t="s">
        <v>1064</v>
      </c>
      <c r="D381" s="77"/>
      <c r="E381" s="113">
        <v>1066</v>
      </c>
      <c r="F381" s="105">
        <v>1721.6966</v>
      </c>
      <c r="G381" s="41"/>
    </row>
    <row r="382" spans="1:7" x14ac:dyDescent="0.2">
      <c r="A382" s="450" t="s">
        <v>1111</v>
      </c>
      <c r="B382" s="450" t="s">
        <v>986</v>
      </c>
      <c r="C382" s="77" t="s">
        <v>1065</v>
      </c>
      <c r="D382" s="77"/>
      <c r="E382" s="113">
        <v>3776</v>
      </c>
      <c r="F382" s="105">
        <v>2156.8512000000001</v>
      </c>
      <c r="G382" s="41"/>
    </row>
    <row r="383" spans="1:7" x14ac:dyDescent="0.2">
      <c r="A383" s="450" t="s">
        <v>1111</v>
      </c>
      <c r="B383" s="450" t="s">
        <v>986</v>
      </c>
      <c r="C383" s="77" t="s">
        <v>1066</v>
      </c>
      <c r="D383" s="77"/>
      <c r="E383" s="113">
        <v>3540</v>
      </c>
      <c r="F383" s="105">
        <v>1944.1679999999999</v>
      </c>
      <c r="G383" s="41"/>
    </row>
    <row r="384" spans="1:7" x14ac:dyDescent="0.2">
      <c r="A384" s="450" t="s">
        <v>1111</v>
      </c>
      <c r="B384" s="450" t="s">
        <v>986</v>
      </c>
      <c r="C384" s="77" t="s">
        <v>1067</v>
      </c>
      <c r="D384" s="77"/>
      <c r="E384" s="114">
        <v>12364</v>
      </c>
      <c r="F384" s="105">
        <v>6609.7943999999998</v>
      </c>
      <c r="G384" s="41"/>
    </row>
    <row r="385" spans="1:7" x14ac:dyDescent="0.2">
      <c r="A385" s="450" t="s">
        <v>1111</v>
      </c>
      <c r="B385" s="450" t="s">
        <v>986</v>
      </c>
      <c r="C385" s="77" t="s">
        <v>1068</v>
      </c>
      <c r="D385" s="77"/>
      <c r="E385" s="114">
        <v>10598</v>
      </c>
      <c r="F385" s="105">
        <v>7044.4906000000001</v>
      </c>
      <c r="G385" s="41"/>
    </row>
    <row r="386" spans="1:7" x14ac:dyDescent="0.2">
      <c r="A386" s="450" t="s">
        <v>1111</v>
      </c>
      <c r="B386" s="450" t="s">
        <v>986</v>
      </c>
      <c r="C386" s="77" t="s">
        <v>1069</v>
      </c>
      <c r="D386" s="77"/>
      <c r="E386" s="114">
        <v>3428</v>
      </c>
      <c r="F386" s="105">
        <v>5881.7623999999996</v>
      </c>
      <c r="G386" s="41"/>
    </row>
    <row r="387" spans="1:7" x14ac:dyDescent="0.2">
      <c r="A387" s="450" t="s">
        <v>1111</v>
      </c>
      <c r="B387" s="450" t="s">
        <v>986</v>
      </c>
      <c r="C387" s="77" t="s">
        <v>1070</v>
      </c>
      <c r="D387" s="77"/>
      <c r="E387" s="114">
        <v>7735</v>
      </c>
      <c r="F387" s="105">
        <v>15343.9195</v>
      </c>
      <c r="G387" s="41"/>
    </row>
    <row r="388" spans="1:7" x14ac:dyDescent="0.2">
      <c r="A388" s="451" t="s">
        <v>1111</v>
      </c>
      <c r="B388" s="451" t="s">
        <v>986</v>
      </c>
      <c r="C388" s="453" t="s">
        <v>1071</v>
      </c>
      <c r="D388" s="454"/>
      <c r="E388" s="115">
        <v>44036</v>
      </c>
      <c r="F388" s="109">
        <v>0.99619999999999997</v>
      </c>
      <c r="G388" s="40">
        <v>2</v>
      </c>
    </row>
    <row r="389" spans="1:7" x14ac:dyDescent="0.2">
      <c r="A389" s="449">
        <v>560080</v>
      </c>
      <c r="B389" s="449" t="s">
        <v>987</v>
      </c>
      <c r="C389" s="77" t="s">
        <v>1061</v>
      </c>
      <c r="D389" s="77"/>
      <c r="E389" s="113">
        <v>138</v>
      </c>
      <c r="F389" s="105">
        <v>398.58539999999999</v>
      </c>
      <c r="G389" s="41"/>
    </row>
    <row r="390" spans="1:7" x14ac:dyDescent="0.2">
      <c r="A390" s="450" t="s">
        <v>1111</v>
      </c>
      <c r="B390" s="450" t="s">
        <v>987</v>
      </c>
      <c r="C390" s="77" t="s">
        <v>1062</v>
      </c>
      <c r="D390" s="77"/>
      <c r="E390" s="113">
        <v>115</v>
      </c>
      <c r="F390" s="105">
        <v>267.40949999999998</v>
      </c>
      <c r="G390" s="41"/>
    </row>
    <row r="391" spans="1:7" x14ac:dyDescent="0.2">
      <c r="A391" s="450" t="s">
        <v>1111</v>
      </c>
      <c r="B391" s="450" t="s">
        <v>987</v>
      </c>
      <c r="C391" s="77" t="s">
        <v>1063</v>
      </c>
      <c r="D391" s="77"/>
      <c r="E391" s="113">
        <v>608</v>
      </c>
      <c r="F391" s="105">
        <v>1144.4992</v>
      </c>
      <c r="G391" s="41"/>
    </row>
    <row r="392" spans="1:7" x14ac:dyDescent="0.2">
      <c r="A392" s="450" t="s">
        <v>1111</v>
      </c>
      <c r="B392" s="450" t="s">
        <v>987</v>
      </c>
      <c r="C392" s="77" t="s">
        <v>1064</v>
      </c>
      <c r="D392" s="77"/>
      <c r="E392" s="113">
        <v>567</v>
      </c>
      <c r="F392" s="105">
        <v>915.76170000000002</v>
      </c>
      <c r="G392" s="41"/>
    </row>
    <row r="393" spans="1:7" x14ac:dyDescent="0.2">
      <c r="A393" s="450" t="s">
        <v>1111</v>
      </c>
      <c r="B393" s="450" t="s">
        <v>987</v>
      </c>
      <c r="C393" s="77" t="s">
        <v>1065</v>
      </c>
      <c r="D393" s="77"/>
      <c r="E393" s="113">
        <v>2069</v>
      </c>
      <c r="F393" s="105">
        <v>1181.8127999999999</v>
      </c>
      <c r="G393" s="41"/>
    </row>
    <row r="394" spans="1:7" x14ac:dyDescent="0.2">
      <c r="A394" s="450" t="s">
        <v>1111</v>
      </c>
      <c r="B394" s="450" t="s">
        <v>987</v>
      </c>
      <c r="C394" s="77" t="s">
        <v>1066</v>
      </c>
      <c r="D394" s="77"/>
      <c r="E394" s="113">
        <v>1843</v>
      </c>
      <c r="F394" s="105">
        <v>1012.1756</v>
      </c>
      <c r="G394" s="41"/>
    </row>
    <row r="395" spans="1:7" x14ac:dyDescent="0.2">
      <c r="A395" s="450" t="s">
        <v>1111</v>
      </c>
      <c r="B395" s="450" t="s">
        <v>987</v>
      </c>
      <c r="C395" s="77" t="s">
        <v>1067</v>
      </c>
      <c r="D395" s="77"/>
      <c r="E395" s="114">
        <v>6988</v>
      </c>
      <c r="F395" s="105">
        <v>3735.7847999999999</v>
      </c>
      <c r="G395" s="41"/>
    </row>
    <row r="396" spans="1:7" x14ac:dyDescent="0.2">
      <c r="A396" s="450" t="s">
        <v>1111</v>
      </c>
      <c r="B396" s="450" t="s">
        <v>987</v>
      </c>
      <c r="C396" s="77" t="s">
        <v>1068</v>
      </c>
      <c r="D396" s="77"/>
      <c r="E396" s="114">
        <v>5258</v>
      </c>
      <c r="F396" s="105">
        <v>3494.9926</v>
      </c>
      <c r="G396" s="41"/>
    </row>
    <row r="397" spans="1:7" x14ac:dyDescent="0.2">
      <c r="A397" s="450" t="s">
        <v>1111</v>
      </c>
      <c r="B397" s="450" t="s">
        <v>987</v>
      </c>
      <c r="C397" s="77" t="s">
        <v>1069</v>
      </c>
      <c r="D397" s="77"/>
      <c r="E397" s="114">
        <v>2052</v>
      </c>
      <c r="F397" s="105">
        <v>3520.8216000000002</v>
      </c>
      <c r="G397" s="41"/>
    </row>
    <row r="398" spans="1:7" x14ac:dyDescent="0.2">
      <c r="A398" s="450" t="s">
        <v>1111</v>
      </c>
      <c r="B398" s="450" t="s">
        <v>987</v>
      </c>
      <c r="C398" s="77" t="s">
        <v>1070</v>
      </c>
      <c r="D398" s="77"/>
      <c r="E398" s="114">
        <v>4172</v>
      </c>
      <c r="F398" s="105">
        <v>8275.9964</v>
      </c>
      <c r="G398" s="41"/>
    </row>
    <row r="399" spans="1:7" x14ac:dyDescent="0.2">
      <c r="A399" s="451" t="s">
        <v>1111</v>
      </c>
      <c r="B399" s="451" t="s">
        <v>987</v>
      </c>
      <c r="C399" s="453" t="s">
        <v>1071</v>
      </c>
      <c r="D399" s="454"/>
      <c r="E399" s="115">
        <v>23810</v>
      </c>
      <c r="F399" s="109">
        <v>1.0058</v>
      </c>
      <c r="G399" s="40">
        <v>3</v>
      </c>
    </row>
    <row r="400" spans="1:7" x14ac:dyDescent="0.2">
      <c r="A400" s="449">
        <v>560081</v>
      </c>
      <c r="B400" s="449" t="s">
        <v>988</v>
      </c>
      <c r="C400" s="77" t="s">
        <v>1061</v>
      </c>
      <c r="D400" s="77"/>
      <c r="E400" s="113">
        <v>218</v>
      </c>
      <c r="F400" s="105">
        <v>629.64940000000001</v>
      </c>
      <c r="G400" s="41"/>
    </row>
    <row r="401" spans="1:7" x14ac:dyDescent="0.2">
      <c r="A401" s="450" t="s">
        <v>1111</v>
      </c>
      <c r="B401" s="450" t="s">
        <v>988</v>
      </c>
      <c r="C401" s="77" t="s">
        <v>1062</v>
      </c>
      <c r="D401" s="77"/>
      <c r="E401" s="113">
        <v>195</v>
      </c>
      <c r="F401" s="105">
        <v>453.43349999999998</v>
      </c>
      <c r="G401" s="41"/>
    </row>
    <row r="402" spans="1:7" x14ac:dyDescent="0.2">
      <c r="A402" s="450" t="s">
        <v>1111</v>
      </c>
      <c r="B402" s="450" t="s">
        <v>988</v>
      </c>
      <c r="C402" s="77" t="s">
        <v>1063</v>
      </c>
      <c r="D402" s="77"/>
      <c r="E402" s="113">
        <v>891</v>
      </c>
      <c r="F402" s="105">
        <v>1677.2184</v>
      </c>
      <c r="G402" s="41"/>
    </row>
    <row r="403" spans="1:7" x14ac:dyDescent="0.2">
      <c r="A403" s="450" t="s">
        <v>1111</v>
      </c>
      <c r="B403" s="450" t="s">
        <v>988</v>
      </c>
      <c r="C403" s="77" t="s">
        <v>1064</v>
      </c>
      <c r="D403" s="77"/>
      <c r="E403" s="113">
        <v>853</v>
      </c>
      <c r="F403" s="105">
        <v>1377.6803</v>
      </c>
      <c r="G403" s="41"/>
    </row>
    <row r="404" spans="1:7" x14ac:dyDescent="0.2">
      <c r="A404" s="450" t="s">
        <v>1111</v>
      </c>
      <c r="B404" s="450" t="s">
        <v>988</v>
      </c>
      <c r="C404" s="77" t="s">
        <v>1065</v>
      </c>
      <c r="D404" s="77"/>
      <c r="E404" s="113">
        <v>2531</v>
      </c>
      <c r="F404" s="105">
        <v>1445.7072000000001</v>
      </c>
      <c r="G404" s="41"/>
    </row>
    <row r="405" spans="1:7" x14ac:dyDescent="0.2">
      <c r="A405" s="450" t="s">
        <v>1111</v>
      </c>
      <c r="B405" s="450" t="s">
        <v>988</v>
      </c>
      <c r="C405" s="77" t="s">
        <v>1066</v>
      </c>
      <c r="D405" s="77"/>
      <c r="E405" s="113">
        <v>2489</v>
      </c>
      <c r="F405" s="105">
        <v>1366.9588000000001</v>
      </c>
      <c r="G405" s="41"/>
    </row>
    <row r="406" spans="1:7" x14ac:dyDescent="0.2">
      <c r="A406" s="450" t="s">
        <v>1111</v>
      </c>
      <c r="B406" s="450" t="s">
        <v>988</v>
      </c>
      <c r="C406" s="77" t="s">
        <v>1067</v>
      </c>
      <c r="D406" s="77"/>
      <c r="E406" s="114">
        <v>7574</v>
      </c>
      <c r="F406" s="105">
        <v>4049.0603999999998</v>
      </c>
      <c r="G406" s="41"/>
    </row>
    <row r="407" spans="1:7" x14ac:dyDescent="0.2">
      <c r="A407" s="450" t="s">
        <v>1111</v>
      </c>
      <c r="B407" s="450" t="s">
        <v>988</v>
      </c>
      <c r="C407" s="77" t="s">
        <v>1068</v>
      </c>
      <c r="D407" s="77"/>
      <c r="E407" s="114">
        <v>7116</v>
      </c>
      <c r="F407" s="105">
        <v>4730.0051999999996</v>
      </c>
      <c r="G407" s="41"/>
    </row>
    <row r="408" spans="1:7" x14ac:dyDescent="0.2">
      <c r="A408" s="450" t="s">
        <v>1111</v>
      </c>
      <c r="B408" s="450" t="s">
        <v>988</v>
      </c>
      <c r="C408" s="77" t="s">
        <v>1069</v>
      </c>
      <c r="D408" s="77"/>
      <c r="E408" s="114">
        <v>2090</v>
      </c>
      <c r="F408" s="105">
        <v>3586.0219999999999</v>
      </c>
      <c r="G408" s="41"/>
    </row>
    <row r="409" spans="1:7" x14ac:dyDescent="0.2">
      <c r="A409" s="450" t="s">
        <v>1111</v>
      </c>
      <c r="B409" s="450" t="s">
        <v>988</v>
      </c>
      <c r="C409" s="77" t="s">
        <v>1070</v>
      </c>
      <c r="D409" s="77"/>
      <c r="E409" s="114">
        <v>4773</v>
      </c>
      <c r="F409" s="105">
        <v>9468.2001</v>
      </c>
      <c r="G409" s="41"/>
    </row>
    <row r="410" spans="1:7" x14ac:dyDescent="0.2">
      <c r="A410" s="451" t="s">
        <v>1111</v>
      </c>
      <c r="B410" s="451" t="s">
        <v>988</v>
      </c>
      <c r="C410" s="453" t="s">
        <v>1071</v>
      </c>
      <c r="D410" s="454"/>
      <c r="E410" s="115">
        <v>28730</v>
      </c>
      <c r="F410" s="109">
        <v>1.0019</v>
      </c>
      <c r="G410" s="40">
        <v>3</v>
      </c>
    </row>
    <row r="411" spans="1:7" x14ac:dyDescent="0.2">
      <c r="A411" s="449">
        <v>560082</v>
      </c>
      <c r="B411" s="449" t="s">
        <v>989</v>
      </c>
      <c r="C411" s="77" t="s">
        <v>1061</v>
      </c>
      <c r="D411" s="77"/>
      <c r="E411" s="113">
        <v>96</v>
      </c>
      <c r="F411" s="105">
        <v>277.27679999999998</v>
      </c>
      <c r="G411" s="41"/>
    </row>
    <row r="412" spans="1:7" x14ac:dyDescent="0.2">
      <c r="A412" s="450" t="s">
        <v>1111</v>
      </c>
      <c r="B412" s="450" t="s">
        <v>989</v>
      </c>
      <c r="C412" s="77" t="s">
        <v>1062</v>
      </c>
      <c r="D412" s="77"/>
      <c r="E412" s="113">
        <v>83</v>
      </c>
      <c r="F412" s="105">
        <v>192.9999</v>
      </c>
      <c r="G412" s="41"/>
    </row>
    <row r="413" spans="1:7" x14ac:dyDescent="0.2">
      <c r="A413" s="450" t="s">
        <v>1111</v>
      </c>
      <c r="B413" s="450" t="s">
        <v>989</v>
      </c>
      <c r="C413" s="77" t="s">
        <v>1063</v>
      </c>
      <c r="D413" s="77"/>
      <c r="E413" s="113">
        <v>424</v>
      </c>
      <c r="F413" s="105">
        <v>798.13760000000002</v>
      </c>
      <c r="G413" s="41"/>
    </row>
    <row r="414" spans="1:7" x14ac:dyDescent="0.2">
      <c r="A414" s="450" t="s">
        <v>1111</v>
      </c>
      <c r="B414" s="450" t="s">
        <v>989</v>
      </c>
      <c r="C414" s="77" t="s">
        <v>1064</v>
      </c>
      <c r="D414" s="77"/>
      <c r="E414" s="113">
        <v>375</v>
      </c>
      <c r="F414" s="105">
        <v>605.66250000000002</v>
      </c>
      <c r="G414" s="41"/>
    </row>
    <row r="415" spans="1:7" x14ac:dyDescent="0.2">
      <c r="A415" s="450" t="s">
        <v>1111</v>
      </c>
      <c r="B415" s="450" t="s">
        <v>989</v>
      </c>
      <c r="C415" s="77" t="s">
        <v>1065</v>
      </c>
      <c r="D415" s="77"/>
      <c r="E415" s="113">
        <v>1504</v>
      </c>
      <c r="F415" s="105">
        <v>859.08479999999997</v>
      </c>
      <c r="G415" s="41"/>
    </row>
    <row r="416" spans="1:7" x14ac:dyDescent="0.2">
      <c r="A416" s="450" t="s">
        <v>1111</v>
      </c>
      <c r="B416" s="450" t="s">
        <v>989</v>
      </c>
      <c r="C416" s="77" t="s">
        <v>1066</v>
      </c>
      <c r="D416" s="77"/>
      <c r="E416" s="113">
        <v>1414</v>
      </c>
      <c r="F416" s="105">
        <v>776.56880000000001</v>
      </c>
      <c r="G416" s="41"/>
    </row>
    <row r="417" spans="1:7" x14ac:dyDescent="0.2">
      <c r="A417" s="450" t="s">
        <v>1111</v>
      </c>
      <c r="B417" s="450" t="s">
        <v>989</v>
      </c>
      <c r="C417" s="77" t="s">
        <v>1067</v>
      </c>
      <c r="D417" s="77"/>
      <c r="E417" s="114">
        <v>5762</v>
      </c>
      <c r="F417" s="105">
        <v>3080.3652000000002</v>
      </c>
      <c r="G417" s="41"/>
    </row>
    <row r="418" spans="1:7" x14ac:dyDescent="0.2">
      <c r="A418" s="450" t="s">
        <v>1111</v>
      </c>
      <c r="B418" s="450" t="s">
        <v>989</v>
      </c>
      <c r="C418" s="77" t="s">
        <v>1068</v>
      </c>
      <c r="D418" s="77"/>
      <c r="E418" s="114">
        <v>4334</v>
      </c>
      <c r="F418" s="105">
        <v>2880.8098</v>
      </c>
      <c r="G418" s="41"/>
    </row>
    <row r="419" spans="1:7" x14ac:dyDescent="0.2">
      <c r="A419" s="450" t="s">
        <v>1111</v>
      </c>
      <c r="B419" s="450" t="s">
        <v>989</v>
      </c>
      <c r="C419" s="77" t="s">
        <v>1069</v>
      </c>
      <c r="D419" s="77"/>
      <c r="E419" s="114">
        <v>1868</v>
      </c>
      <c r="F419" s="105">
        <v>3205.1143999999999</v>
      </c>
      <c r="G419" s="41"/>
    </row>
    <row r="420" spans="1:7" x14ac:dyDescent="0.2">
      <c r="A420" s="450" t="s">
        <v>1111</v>
      </c>
      <c r="B420" s="450" t="s">
        <v>989</v>
      </c>
      <c r="C420" s="77" t="s">
        <v>1070</v>
      </c>
      <c r="D420" s="77"/>
      <c r="E420" s="114">
        <v>3809</v>
      </c>
      <c r="F420" s="105">
        <v>7555.9133000000002</v>
      </c>
      <c r="G420" s="41"/>
    </row>
    <row r="421" spans="1:7" x14ac:dyDescent="0.2">
      <c r="A421" s="451" t="s">
        <v>1111</v>
      </c>
      <c r="B421" s="451" t="s">
        <v>989</v>
      </c>
      <c r="C421" s="453" t="s">
        <v>1071</v>
      </c>
      <c r="D421" s="454"/>
      <c r="E421" s="115">
        <v>19669</v>
      </c>
      <c r="F421" s="109">
        <v>1.0286</v>
      </c>
      <c r="G421" s="40">
        <v>4</v>
      </c>
    </row>
    <row r="422" spans="1:7" x14ac:dyDescent="0.2">
      <c r="A422" s="449">
        <v>560083</v>
      </c>
      <c r="B422" s="449" t="s">
        <v>990</v>
      </c>
      <c r="C422" s="77" t="s">
        <v>1061</v>
      </c>
      <c r="D422" s="77"/>
      <c r="E422" s="113">
        <v>79</v>
      </c>
      <c r="F422" s="105">
        <v>228.17570000000001</v>
      </c>
      <c r="G422" s="41"/>
    </row>
    <row r="423" spans="1:7" x14ac:dyDescent="0.2">
      <c r="A423" s="450" t="s">
        <v>1111</v>
      </c>
      <c r="B423" s="450" t="s">
        <v>990</v>
      </c>
      <c r="C423" s="77" t="s">
        <v>1062</v>
      </c>
      <c r="D423" s="77"/>
      <c r="E423" s="113">
        <v>78</v>
      </c>
      <c r="F423" s="105">
        <v>181.3734</v>
      </c>
      <c r="G423" s="41"/>
    </row>
    <row r="424" spans="1:7" x14ac:dyDescent="0.2">
      <c r="A424" s="450" t="s">
        <v>1111</v>
      </c>
      <c r="B424" s="450" t="s">
        <v>990</v>
      </c>
      <c r="C424" s="77" t="s">
        <v>1063</v>
      </c>
      <c r="D424" s="77"/>
      <c r="E424" s="113">
        <v>365</v>
      </c>
      <c r="F424" s="105">
        <v>687.07600000000002</v>
      </c>
      <c r="G424" s="41"/>
    </row>
    <row r="425" spans="1:7" x14ac:dyDescent="0.2">
      <c r="A425" s="450" t="s">
        <v>1111</v>
      </c>
      <c r="B425" s="450" t="s">
        <v>990</v>
      </c>
      <c r="C425" s="77" t="s">
        <v>1064</v>
      </c>
      <c r="D425" s="77"/>
      <c r="E425" s="113">
        <v>333</v>
      </c>
      <c r="F425" s="105">
        <v>537.82830000000001</v>
      </c>
      <c r="G425" s="41"/>
    </row>
    <row r="426" spans="1:7" x14ac:dyDescent="0.2">
      <c r="A426" s="450" t="s">
        <v>1111</v>
      </c>
      <c r="B426" s="450" t="s">
        <v>990</v>
      </c>
      <c r="C426" s="77" t="s">
        <v>1065</v>
      </c>
      <c r="D426" s="77"/>
      <c r="E426" s="113">
        <v>1245</v>
      </c>
      <c r="F426" s="105">
        <v>711.14400000000001</v>
      </c>
      <c r="G426" s="41"/>
    </row>
    <row r="427" spans="1:7" x14ac:dyDescent="0.2">
      <c r="A427" s="450" t="s">
        <v>1111</v>
      </c>
      <c r="B427" s="450" t="s">
        <v>990</v>
      </c>
      <c r="C427" s="77" t="s">
        <v>1066</v>
      </c>
      <c r="D427" s="77"/>
      <c r="E427" s="113">
        <v>1173</v>
      </c>
      <c r="F427" s="105">
        <v>644.21159999999998</v>
      </c>
      <c r="G427" s="41"/>
    </row>
    <row r="428" spans="1:7" x14ac:dyDescent="0.2">
      <c r="A428" s="450" t="s">
        <v>1111</v>
      </c>
      <c r="B428" s="450" t="s">
        <v>990</v>
      </c>
      <c r="C428" s="77" t="s">
        <v>1067</v>
      </c>
      <c r="D428" s="77"/>
      <c r="E428" s="114">
        <v>4793</v>
      </c>
      <c r="F428" s="105">
        <v>2562.3377999999998</v>
      </c>
      <c r="G428" s="41"/>
    </row>
    <row r="429" spans="1:7" x14ac:dyDescent="0.2">
      <c r="A429" s="450" t="s">
        <v>1111</v>
      </c>
      <c r="B429" s="450" t="s">
        <v>990</v>
      </c>
      <c r="C429" s="77" t="s">
        <v>1068</v>
      </c>
      <c r="D429" s="77"/>
      <c r="E429" s="114">
        <v>3728</v>
      </c>
      <c r="F429" s="105">
        <v>2478.0016000000001</v>
      </c>
      <c r="G429" s="41"/>
    </row>
    <row r="430" spans="1:7" x14ac:dyDescent="0.2">
      <c r="A430" s="450" t="s">
        <v>1111</v>
      </c>
      <c r="B430" s="450" t="s">
        <v>990</v>
      </c>
      <c r="C430" s="77" t="s">
        <v>1069</v>
      </c>
      <c r="D430" s="77"/>
      <c r="E430" s="114">
        <v>1807</v>
      </c>
      <c r="F430" s="105">
        <v>3100.4506000000001</v>
      </c>
      <c r="G430" s="41"/>
    </row>
    <row r="431" spans="1:7" x14ac:dyDescent="0.2">
      <c r="A431" s="450" t="s">
        <v>1111</v>
      </c>
      <c r="B431" s="450" t="s">
        <v>990</v>
      </c>
      <c r="C431" s="77" t="s">
        <v>1070</v>
      </c>
      <c r="D431" s="77"/>
      <c r="E431" s="114">
        <v>3758</v>
      </c>
      <c r="F431" s="105">
        <v>7454.7446</v>
      </c>
      <c r="G431" s="41"/>
    </row>
    <row r="432" spans="1:7" x14ac:dyDescent="0.2">
      <c r="A432" s="451" t="s">
        <v>1111</v>
      </c>
      <c r="B432" s="451" t="s">
        <v>990</v>
      </c>
      <c r="C432" s="453" t="s">
        <v>1071</v>
      </c>
      <c r="D432" s="454"/>
      <c r="E432" s="115">
        <v>17359</v>
      </c>
      <c r="F432" s="109">
        <v>1.0706</v>
      </c>
      <c r="G432" s="40">
        <v>6</v>
      </c>
    </row>
    <row r="433" spans="1:7" x14ac:dyDescent="0.2">
      <c r="A433" s="449">
        <v>560084</v>
      </c>
      <c r="B433" s="449" t="s">
        <v>1072</v>
      </c>
      <c r="C433" s="77" t="s">
        <v>1061</v>
      </c>
      <c r="D433" s="77"/>
      <c r="E433" s="113">
        <v>232</v>
      </c>
      <c r="F433" s="105">
        <v>670.0856</v>
      </c>
      <c r="G433" s="41"/>
    </row>
    <row r="434" spans="1:7" x14ac:dyDescent="0.2">
      <c r="A434" s="450" t="s">
        <v>1111</v>
      </c>
      <c r="B434" s="450" t="s">
        <v>1072</v>
      </c>
      <c r="C434" s="77" t="s">
        <v>1062</v>
      </c>
      <c r="D434" s="77"/>
      <c r="E434" s="113">
        <v>218</v>
      </c>
      <c r="F434" s="105">
        <v>506.91539999999998</v>
      </c>
      <c r="G434" s="41"/>
    </row>
    <row r="435" spans="1:7" x14ac:dyDescent="0.2">
      <c r="A435" s="450" t="s">
        <v>1111</v>
      </c>
      <c r="B435" s="450" t="s">
        <v>1072</v>
      </c>
      <c r="C435" s="77" t="s">
        <v>1063</v>
      </c>
      <c r="D435" s="77"/>
      <c r="E435" s="113">
        <v>741</v>
      </c>
      <c r="F435" s="105">
        <v>1394.8584000000001</v>
      </c>
      <c r="G435" s="41"/>
    </row>
    <row r="436" spans="1:7" x14ac:dyDescent="0.2">
      <c r="A436" s="450" t="s">
        <v>1111</v>
      </c>
      <c r="B436" s="450" t="s">
        <v>1072</v>
      </c>
      <c r="C436" s="77" t="s">
        <v>1064</v>
      </c>
      <c r="D436" s="77"/>
      <c r="E436" s="113">
        <v>712</v>
      </c>
      <c r="F436" s="105">
        <v>1149.9512</v>
      </c>
      <c r="G436" s="41"/>
    </row>
    <row r="437" spans="1:7" x14ac:dyDescent="0.2">
      <c r="A437" s="450" t="s">
        <v>1111</v>
      </c>
      <c r="B437" s="450" t="s">
        <v>1072</v>
      </c>
      <c r="C437" s="77" t="s">
        <v>1065</v>
      </c>
      <c r="D437" s="77"/>
      <c r="E437" s="113">
        <v>2641</v>
      </c>
      <c r="F437" s="105">
        <v>1508.5391999999999</v>
      </c>
      <c r="G437" s="41"/>
    </row>
    <row r="438" spans="1:7" x14ac:dyDescent="0.2">
      <c r="A438" s="450" t="s">
        <v>1111</v>
      </c>
      <c r="B438" s="450" t="s">
        <v>1072</v>
      </c>
      <c r="C438" s="77" t="s">
        <v>1066</v>
      </c>
      <c r="D438" s="77"/>
      <c r="E438" s="113">
        <v>2570</v>
      </c>
      <c r="F438" s="105">
        <v>1411.444</v>
      </c>
      <c r="G438" s="41"/>
    </row>
    <row r="439" spans="1:7" x14ac:dyDescent="0.2">
      <c r="A439" s="450" t="s">
        <v>1111</v>
      </c>
      <c r="B439" s="450" t="s">
        <v>1072</v>
      </c>
      <c r="C439" s="77" t="s">
        <v>1067</v>
      </c>
      <c r="D439" s="77"/>
      <c r="E439" s="114">
        <v>7334</v>
      </c>
      <c r="F439" s="105">
        <v>3920.7564000000002</v>
      </c>
      <c r="G439" s="41"/>
    </row>
    <row r="440" spans="1:7" x14ac:dyDescent="0.2">
      <c r="A440" s="450" t="s">
        <v>1111</v>
      </c>
      <c r="B440" s="450" t="s">
        <v>1072</v>
      </c>
      <c r="C440" s="77" t="s">
        <v>1068</v>
      </c>
      <c r="D440" s="77"/>
      <c r="E440" s="114">
        <v>7234</v>
      </c>
      <c r="F440" s="105">
        <v>4808.4398000000001</v>
      </c>
      <c r="G440" s="41"/>
    </row>
    <row r="441" spans="1:7" x14ac:dyDescent="0.2">
      <c r="A441" s="450" t="s">
        <v>1111</v>
      </c>
      <c r="B441" s="450" t="s">
        <v>1072</v>
      </c>
      <c r="C441" s="77" t="s">
        <v>1069</v>
      </c>
      <c r="D441" s="77"/>
      <c r="E441" s="114">
        <v>1812</v>
      </c>
      <c r="F441" s="105">
        <v>3109.0295999999998</v>
      </c>
      <c r="G441" s="41"/>
    </row>
    <row r="442" spans="1:7" x14ac:dyDescent="0.2">
      <c r="A442" s="450" t="s">
        <v>1111</v>
      </c>
      <c r="B442" s="450" t="s">
        <v>1072</v>
      </c>
      <c r="C442" s="77" t="s">
        <v>1070</v>
      </c>
      <c r="D442" s="77"/>
      <c r="E442" s="114">
        <v>4214</v>
      </c>
      <c r="F442" s="105">
        <v>8359.3117999999995</v>
      </c>
      <c r="G442" s="41"/>
    </row>
    <row r="443" spans="1:7" x14ac:dyDescent="0.2">
      <c r="A443" s="451" t="s">
        <v>1111</v>
      </c>
      <c r="B443" s="451" t="s">
        <v>1072</v>
      </c>
      <c r="C443" s="453" t="s">
        <v>1071</v>
      </c>
      <c r="D443" s="454"/>
      <c r="E443" s="115">
        <v>27708</v>
      </c>
      <c r="F443" s="109">
        <v>0.96860000000000002</v>
      </c>
      <c r="G443" s="40">
        <v>1</v>
      </c>
    </row>
    <row r="444" spans="1:7" x14ac:dyDescent="0.2">
      <c r="E444" s="96"/>
      <c r="F444" s="36"/>
    </row>
    <row r="445" spans="1:7" x14ac:dyDescent="0.2">
      <c r="E445" s="96"/>
      <c r="F445" s="36"/>
    </row>
    <row r="446" spans="1:7" x14ac:dyDescent="0.2">
      <c r="E446" s="96"/>
      <c r="F446" s="36"/>
    </row>
    <row r="447" spans="1:7" x14ac:dyDescent="0.2">
      <c r="E447" s="96"/>
      <c r="F447" s="36"/>
    </row>
    <row r="448" spans="1:7" x14ac:dyDescent="0.2">
      <c r="E448" s="96"/>
      <c r="F448" s="36"/>
    </row>
    <row r="449" spans="5:6" x14ac:dyDescent="0.2">
      <c r="E449" s="96"/>
      <c r="F449" s="36"/>
    </row>
    <row r="450" spans="5:6" x14ac:dyDescent="0.2">
      <c r="E450" s="96"/>
      <c r="F450" s="36"/>
    </row>
    <row r="451" spans="5:6" x14ac:dyDescent="0.2">
      <c r="E451" s="96"/>
      <c r="F451" s="36"/>
    </row>
    <row r="452" spans="5:6" x14ac:dyDescent="0.2">
      <c r="E452" s="96"/>
      <c r="F452" s="36"/>
    </row>
    <row r="453" spans="5:6" x14ac:dyDescent="0.2">
      <c r="E453" s="96"/>
      <c r="F453" s="36"/>
    </row>
    <row r="454" spans="5:6" x14ac:dyDescent="0.2">
      <c r="E454" s="96"/>
      <c r="F454" s="36"/>
    </row>
    <row r="455" spans="5:6" x14ac:dyDescent="0.2">
      <c r="E455" s="96"/>
      <c r="F455" s="36"/>
    </row>
    <row r="456" spans="5:6" x14ac:dyDescent="0.2">
      <c r="E456" s="96"/>
      <c r="F456" s="36"/>
    </row>
    <row r="457" spans="5:6" x14ac:dyDescent="0.2">
      <c r="E457" s="96"/>
      <c r="F457" s="36"/>
    </row>
    <row r="458" spans="5:6" x14ac:dyDescent="0.2">
      <c r="E458" s="96"/>
      <c r="F458" s="36"/>
    </row>
    <row r="459" spans="5:6" x14ac:dyDescent="0.2">
      <c r="E459" s="96"/>
      <c r="F459" s="36"/>
    </row>
    <row r="460" spans="5:6" x14ac:dyDescent="0.2">
      <c r="E460" s="96"/>
      <c r="F460" s="36"/>
    </row>
    <row r="461" spans="5:6" x14ac:dyDescent="0.2">
      <c r="E461" s="96"/>
      <c r="F461" s="36"/>
    </row>
    <row r="462" spans="5:6" x14ac:dyDescent="0.2">
      <c r="E462" s="96"/>
      <c r="F462" s="36"/>
    </row>
    <row r="463" spans="5:6" x14ac:dyDescent="0.2">
      <c r="E463" s="96"/>
      <c r="F463" s="36"/>
    </row>
    <row r="464" spans="5:6" x14ac:dyDescent="0.2">
      <c r="E464" s="96"/>
      <c r="F464" s="36"/>
    </row>
    <row r="465" spans="5:6" x14ac:dyDescent="0.2">
      <c r="E465" s="96"/>
      <c r="F465" s="36"/>
    </row>
    <row r="466" spans="5:6" x14ac:dyDescent="0.2">
      <c r="E466" s="96"/>
      <c r="F466" s="36"/>
    </row>
    <row r="467" spans="5:6" x14ac:dyDescent="0.2">
      <c r="E467" s="96"/>
      <c r="F467" s="36"/>
    </row>
    <row r="468" spans="5:6" x14ac:dyDescent="0.2">
      <c r="E468" s="96"/>
      <c r="F468" s="36"/>
    </row>
    <row r="469" spans="5:6" x14ac:dyDescent="0.2">
      <c r="E469" s="96"/>
      <c r="F469" s="36"/>
    </row>
    <row r="470" spans="5:6" x14ac:dyDescent="0.2">
      <c r="E470" s="96"/>
      <c r="F470" s="36"/>
    </row>
    <row r="471" spans="5:6" x14ac:dyDescent="0.2">
      <c r="E471" s="96"/>
      <c r="F471" s="36"/>
    </row>
    <row r="472" spans="5:6" x14ac:dyDescent="0.2">
      <c r="E472" s="96"/>
      <c r="F472" s="36"/>
    </row>
    <row r="473" spans="5:6" x14ac:dyDescent="0.2">
      <c r="E473" s="96"/>
      <c r="F473" s="36"/>
    </row>
    <row r="474" spans="5:6" x14ac:dyDescent="0.2">
      <c r="E474" s="96"/>
      <c r="F474" s="36"/>
    </row>
    <row r="475" spans="5:6" x14ac:dyDescent="0.2">
      <c r="E475" s="96"/>
      <c r="F475" s="36"/>
    </row>
    <row r="476" spans="5:6" x14ac:dyDescent="0.2">
      <c r="E476" s="96"/>
      <c r="F476" s="36"/>
    </row>
    <row r="477" spans="5:6" x14ac:dyDescent="0.2">
      <c r="E477" s="96"/>
      <c r="F477" s="36"/>
    </row>
    <row r="478" spans="5:6" x14ac:dyDescent="0.2">
      <c r="E478" s="96"/>
      <c r="F478" s="36"/>
    </row>
    <row r="479" spans="5:6" x14ac:dyDescent="0.2">
      <c r="E479" s="96"/>
      <c r="F479" s="36"/>
    </row>
    <row r="480" spans="5:6" x14ac:dyDescent="0.2">
      <c r="E480" s="96"/>
      <c r="F480" s="36"/>
    </row>
    <row r="481" spans="5:6" x14ac:dyDescent="0.2">
      <c r="E481" s="96"/>
      <c r="F481" s="36"/>
    </row>
    <row r="482" spans="5:6" x14ac:dyDescent="0.2">
      <c r="E482" s="96"/>
      <c r="F482" s="36"/>
    </row>
    <row r="483" spans="5:6" x14ac:dyDescent="0.2">
      <c r="E483" s="96"/>
      <c r="F483" s="36"/>
    </row>
    <row r="484" spans="5:6" x14ac:dyDescent="0.2">
      <c r="E484" s="96"/>
      <c r="F484" s="36"/>
    </row>
    <row r="485" spans="5:6" x14ac:dyDescent="0.2">
      <c r="E485" s="96"/>
      <c r="F485" s="36"/>
    </row>
    <row r="486" spans="5:6" x14ac:dyDescent="0.2">
      <c r="E486" s="96"/>
      <c r="F486" s="36"/>
    </row>
    <row r="487" spans="5:6" x14ac:dyDescent="0.2">
      <c r="E487" s="96"/>
      <c r="F487" s="36"/>
    </row>
    <row r="488" spans="5:6" x14ac:dyDescent="0.2">
      <c r="E488" s="96"/>
      <c r="F488" s="36"/>
    </row>
    <row r="489" spans="5:6" x14ac:dyDescent="0.2">
      <c r="E489" s="96"/>
      <c r="F489" s="36"/>
    </row>
    <row r="490" spans="5:6" x14ac:dyDescent="0.2">
      <c r="E490" s="96"/>
      <c r="F490" s="36"/>
    </row>
    <row r="491" spans="5:6" x14ac:dyDescent="0.2">
      <c r="E491" s="96"/>
      <c r="F491" s="36"/>
    </row>
    <row r="492" spans="5:6" x14ac:dyDescent="0.2">
      <c r="E492" s="96"/>
      <c r="F492" s="36"/>
    </row>
    <row r="493" spans="5:6" x14ac:dyDescent="0.2">
      <c r="E493" s="96"/>
      <c r="F493" s="36"/>
    </row>
    <row r="494" spans="5:6" x14ac:dyDescent="0.2">
      <c r="E494" s="96"/>
      <c r="F494" s="36"/>
    </row>
    <row r="495" spans="5:6" x14ac:dyDescent="0.2">
      <c r="E495" s="96"/>
      <c r="F495" s="36"/>
    </row>
    <row r="496" spans="5:6" x14ac:dyDescent="0.2">
      <c r="E496" s="96"/>
      <c r="F496" s="36"/>
    </row>
    <row r="497" spans="5:6" x14ac:dyDescent="0.2">
      <c r="E497" s="96"/>
      <c r="F497" s="36"/>
    </row>
    <row r="498" spans="5:6" x14ac:dyDescent="0.2">
      <c r="E498" s="96"/>
      <c r="F498" s="36"/>
    </row>
    <row r="499" spans="5:6" x14ac:dyDescent="0.2">
      <c r="E499" s="96"/>
      <c r="F499" s="36"/>
    </row>
  </sheetData>
  <mergeCells count="123">
    <mergeCell ref="A422:A432"/>
    <mergeCell ref="B422:B432"/>
    <mergeCell ref="C432:D432"/>
    <mergeCell ref="A433:A443"/>
    <mergeCell ref="B433:B443"/>
    <mergeCell ref="C443:D443"/>
    <mergeCell ref="A400:A410"/>
    <mergeCell ref="B400:B410"/>
    <mergeCell ref="C410:D410"/>
    <mergeCell ref="A411:A421"/>
    <mergeCell ref="B411:B421"/>
    <mergeCell ref="C421:D421"/>
    <mergeCell ref="A378:A388"/>
    <mergeCell ref="B378:B388"/>
    <mergeCell ref="C388:D388"/>
    <mergeCell ref="A389:A399"/>
    <mergeCell ref="B389:B399"/>
    <mergeCell ref="C399:D399"/>
    <mergeCell ref="A356:A366"/>
    <mergeCell ref="B356:B366"/>
    <mergeCell ref="C366:D366"/>
    <mergeCell ref="A367:A377"/>
    <mergeCell ref="B367:B377"/>
    <mergeCell ref="C377:D377"/>
    <mergeCell ref="A334:A344"/>
    <mergeCell ref="B334:B344"/>
    <mergeCell ref="C344:D344"/>
    <mergeCell ref="A345:A355"/>
    <mergeCell ref="B345:B355"/>
    <mergeCell ref="C355:D355"/>
    <mergeCell ref="A312:A322"/>
    <mergeCell ref="B312:B322"/>
    <mergeCell ref="C322:D322"/>
    <mergeCell ref="A323:A333"/>
    <mergeCell ref="B323:B333"/>
    <mergeCell ref="C333:D333"/>
    <mergeCell ref="A290:A300"/>
    <mergeCell ref="B290:B300"/>
    <mergeCell ref="C300:D300"/>
    <mergeCell ref="A301:A311"/>
    <mergeCell ref="B301:B311"/>
    <mergeCell ref="C311:D311"/>
    <mergeCell ref="A268:A278"/>
    <mergeCell ref="B268:B278"/>
    <mergeCell ref="C278:D278"/>
    <mergeCell ref="A279:A289"/>
    <mergeCell ref="B279:B289"/>
    <mergeCell ref="C289:D289"/>
    <mergeCell ref="A246:A256"/>
    <mergeCell ref="B246:B256"/>
    <mergeCell ref="C256:D256"/>
    <mergeCell ref="A257:A267"/>
    <mergeCell ref="B257:B267"/>
    <mergeCell ref="C267:D267"/>
    <mergeCell ref="A224:A234"/>
    <mergeCell ref="B224:B234"/>
    <mergeCell ref="C234:D234"/>
    <mergeCell ref="A235:A245"/>
    <mergeCell ref="B235:B245"/>
    <mergeCell ref="C245:D245"/>
    <mergeCell ref="A202:A212"/>
    <mergeCell ref="B202:B212"/>
    <mergeCell ref="C212:D212"/>
    <mergeCell ref="A213:A223"/>
    <mergeCell ref="B213:B223"/>
    <mergeCell ref="C223:D223"/>
    <mergeCell ref="A180:A190"/>
    <mergeCell ref="B180:B190"/>
    <mergeCell ref="C190:D190"/>
    <mergeCell ref="A191:A201"/>
    <mergeCell ref="B191:B201"/>
    <mergeCell ref="C201:D201"/>
    <mergeCell ref="A158:A168"/>
    <mergeCell ref="B158:B168"/>
    <mergeCell ref="C168:D168"/>
    <mergeCell ref="A169:A179"/>
    <mergeCell ref="B169:B179"/>
    <mergeCell ref="C179:D179"/>
    <mergeCell ref="A136:A146"/>
    <mergeCell ref="B136:B146"/>
    <mergeCell ref="C146:D146"/>
    <mergeCell ref="A147:A157"/>
    <mergeCell ref="B147:B157"/>
    <mergeCell ref="C157:D157"/>
    <mergeCell ref="A114:A124"/>
    <mergeCell ref="B114:B124"/>
    <mergeCell ref="C124:D124"/>
    <mergeCell ref="A125:A135"/>
    <mergeCell ref="B125:B135"/>
    <mergeCell ref="C135:D135"/>
    <mergeCell ref="A92:A102"/>
    <mergeCell ref="B92:B102"/>
    <mergeCell ref="C102:D102"/>
    <mergeCell ref="A103:A113"/>
    <mergeCell ref="B103:B113"/>
    <mergeCell ref="C113:D113"/>
    <mergeCell ref="A70:A80"/>
    <mergeCell ref="B70:B80"/>
    <mergeCell ref="C80:D80"/>
    <mergeCell ref="A81:A91"/>
    <mergeCell ref="B81:B91"/>
    <mergeCell ref="C91:D91"/>
    <mergeCell ref="A48:A58"/>
    <mergeCell ref="B48:B58"/>
    <mergeCell ref="C58:D58"/>
    <mergeCell ref="A59:A69"/>
    <mergeCell ref="B59:B69"/>
    <mergeCell ref="C69:D69"/>
    <mergeCell ref="B4:B14"/>
    <mergeCell ref="A4:A14"/>
    <mergeCell ref="A2:G2"/>
    <mergeCell ref="E1:G1"/>
    <mergeCell ref="A26:A36"/>
    <mergeCell ref="B26:B36"/>
    <mergeCell ref="C36:D36"/>
    <mergeCell ref="A37:A47"/>
    <mergeCell ref="B37:B47"/>
    <mergeCell ref="C47:D47"/>
    <mergeCell ref="A15:A25"/>
    <mergeCell ref="B15:B25"/>
    <mergeCell ref="C3:D3"/>
    <mergeCell ref="C14:D14"/>
    <mergeCell ref="C25:D25"/>
  </mergeCells>
  <phoneticPr fontId="5" type="noConversion"/>
  <pageMargins left="0.74803149606299213" right="0.74803149606299213" top="0.59055118110236227" bottom="0.39370078740157483" header="0.51181102362204722" footer="0.51181102362204722"/>
  <pageSetup paperSize="9" scale="80" orientation="portrait" verticalDpi="0" r:id="rId1"/>
  <headerFooter alignWithMargins="0"/>
  <rowBreaks count="6" manualBreakCount="6">
    <brk id="58" max="16383" man="1"/>
    <brk id="124" max="16383" man="1"/>
    <brk id="190" max="16383" man="1"/>
    <brk id="256" max="16383" man="1"/>
    <brk id="322" max="16383" man="1"/>
    <brk id="38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3"/>
  <sheetViews>
    <sheetView view="pageBreakPreview" zoomScale="160" zoomScaleNormal="100" zoomScaleSheetLayoutView="160" workbookViewId="0">
      <selection activeCell="A2" sqref="A2:C2"/>
    </sheetView>
  </sheetViews>
  <sheetFormatPr defaultColWidth="9.140625" defaultRowHeight="15" x14ac:dyDescent="0.2"/>
  <cols>
    <col min="1" max="1" width="35.42578125" style="9" customWidth="1"/>
    <col min="2" max="2" width="10" style="9" customWidth="1"/>
    <col min="3" max="3" width="19.7109375" style="9" customWidth="1"/>
    <col min="4" max="4" width="9.140625" style="9"/>
    <col min="5" max="5" width="15.42578125" style="9" customWidth="1"/>
    <col min="6" max="16384" width="9.140625" style="9"/>
  </cols>
  <sheetData>
    <row r="1" spans="1:5" ht="64.5" customHeight="1" x14ac:dyDescent="0.2">
      <c r="A1" s="94"/>
      <c r="B1" s="458" t="s">
        <v>2591</v>
      </c>
      <c r="C1" s="458"/>
    </row>
    <row r="2" spans="1:5" ht="65.25" customHeight="1" x14ac:dyDescent="0.2">
      <c r="A2" s="457" t="s">
        <v>2831</v>
      </c>
      <c r="B2" s="457"/>
      <c r="C2" s="457"/>
    </row>
    <row r="3" spans="1:5" ht="38.25" customHeight="1" x14ac:dyDescent="0.2">
      <c r="A3" s="12" t="s">
        <v>674</v>
      </c>
      <c r="B3" s="12" t="s">
        <v>710</v>
      </c>
      <c r="C3" s="74" t="s">
        <v>519</v>
      </c>
      <c r="E3" s="73"/>
    </row>
    <row r="4" spans="1:5" x14ac:dyDescent="0.2">
      <c r="A4" s="55" t="s">
        <v>653</v>
      </c>
      <c r="B4" s="56" t="s">
        <v>711</v>
      </c>
      <c r="C4" s="72">
        <v>2.8883000000000001</v>
      </c>
      <c r="E4" s="73"/>
    </row>
    <row r="5" spans="1:5" x14ac:dyDescent="0.2">
      <c r="A5" s="55" t="s">
        <v>653</v>
      </c>
      <c r="B5" s="56" t="s">
        <v>712</v>
      </c>
      <c r="C5" s="72">
        <v>2.3252999999999999</v>
      </c>
      <c r="E5" s="73"/>
    </row>
    <row r="6" spans="1:5" x14ac:dyDescent="0.2">
      <c r="A6" s="57" t="s">
        <v>636</v>
      </c>
      <c r="B6" s="56" t="s">
        <v>711</v>
      </c>
      <c r="C6" s="72">
        <v>1.8824000000000001</v>
      </c>
      <c r="E6" s="73"/>
    </row>
    <row r="7" spans="1:5" x14ac:dyDescent="0.2">
      <c r="A7" s="57" t="s">
        <v>636</v>
      </c>
      <c r="B7" s="56" t="s">
        <v>712</v>
      </c>
      <c r="C7" s="72">
        <v>1.6151</v>
      </c>
      <c r="E7" s="73"/>
    </row>
    <row r="8" spans="1:5" x14ac:dyDescent="0.2">
      <c r="A8" s="57" t="s">
        <v>713</v>
      </c>
      <c r="B8" s="56" t="s">
        <v>711</v>
      </c>
      <c r="C8" s="72">
        <v>0.57120000000000004</v>
      </c>
      <c r="E8" s="73"/>
    </row>
    <row r="9" spans="1:5" x14ac:dyDescent="0.2">
      <c r="A9" s="57" t="s">
        <v>713</v>
      </c>
      <c r="B9" s="56" t="s">
        <v>712</v>
      </c>
      <c r="C9" s="72">
        <v>0.54920000000000002</v>
      </c>
      <c r="E9" s="73"/>
    </row>
    <row r="10" spans="1:5" x14ac:dyDescent="0.2">
      <c r="A10" s="57" t="s">
        <v>637</v>
      </c>
      <c r="B10" s="56" t="s">
        <v>711</v>
      </c>
      <c r="C10" s="72">
        <v>0.53459999999999996</v>
      </c>
      <c r="E10" s="73"/>
    </row>
    <row r="11" spans="1:5" x14ac:dyDescent="0.2">
      <c r="A11" s="57" t="s">
        <v>638</v>
      </c>
      <c r="B11" s="56" t="s">
        <v>712</v>
      </c>
      <c r="C11" s="72">
        <v>0.66469999999999996</v>
      </c>
      <c r="E11" s="73"/>
    </row>
    <row r="12" spans="1:5" x14ac:dyDescent="0.2">
      <c r="A12" s="57" t="s">
        <v>714</v>
      </c>
      <c r="B12" s="56" t="s">
        <v>711</v>
      </c>
      <c r="C12" s="72">
        <v>1.7158</v>
      </c>
      <c r="E12" s="73"/>
    </row>
    <row r="13" spans="1:5" x14ac:dyDescent="0.2">
      <c r="A13" s="57" t="s">
        <v>715</v>
      </c>
      <c r="B13" s="56" t="s">
        <v>712</v>
      </c>
      <c r="C13" s="72">
        <v>1.9837</v>
      </c>
      <c r="E13" s="73"/>
    </row>
  </sheetData>
  <mergeCells count="2">
    <mergeCell ref="A2:C2"/>
    <mergeCell ref="B1:C1"/>
  </mergeCells>
  <phoneticPr fontId="5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31"/>
  <sheetViews>
    <sheetView view="pageBreakPreview" zoomScale="77" zoomScaleNormal="100" zoomScaleSheetLayoutView="77" workbookViewId="0">
      <pane ySplit="3" topLeftCell="A24" activePane="bottomLeft" state="frozen"/>
      <selection pane="bottomLeft" activeCell="B25" sqref="B25:C25"/>
    </sheetView>
  </sheetViews>
  <sheetFormatPr defaultRowHeight="27.75" customHeight="1" x14ac:dyDescent="0.2"/>
  <cols>
    <col min="1" max="1" width="16.5703125" style="103" customWidth="1"/>
    <col min="2" max="2" width="11" style="103" customWidth="1"/>
    <col min="3" max="3" width="66.7109375" style="265" customWidth="1"/>
    <col min="4" max="4" width="30.42578125" style="265" customWidth="1"/>
    <col min="5" max="16384" width="9.140625" style="103"/>
  </cols>
  <sheetData>
    <row r="1" spans="1:4" ht="57" customHeight="1" x14ac:dyDescent="0.2">
      <c r="D1" s="178" t="s">
        <v>2590</v>
      </c>
    </row>
    <row r="2" spans="1:4" ht="42" customHeight="1" x14ac:dyDescent="0.2">
      <c r="B2" s="476" t="s">
        <v>802</v>
      </c>
      <c r="C2" s="476"/>
      <c r="D2" s="476"/>
    </row>
    <row r="3" spans="1:4" ht="27.75" customHeight="1" x14ac:dyDescent="0.2">
      <c r="A3" s="462" t="s">
        <v>803</v>
      </c>
      <c r="B3" s="462"/>
      <c r="C3" s="462"/>
      <c r="D3" s="462"/>
    </row>
    <row r="4" spans="1:4" ht="14.25" customHeight="1" x14ac:dyDescent="0.2">
      <c r="A4" s="179" t="s">
        <v>2344</v>
      </c>
      <c r="B4" s="465" t="s">
        <v>272</v>
      </c>
      <c r="C4" s="466"/>
      <c r="D4" s="180" t="s">
        <v>786</v>
      </c>
    </row>
    <row r="5" spans="1:4" ht="14.25" customHeight="1" x14ac:dyDescent="0.2">
      <c r="A5" s="313" t="s">
        <v>1717</v>
      </c>
      <c r="B5" s="477" t="s">
        <v>1050</v>
      </c>
      <c r="C5" s="478"/>
      <c r="D5" s="332">
        <v>1.01</v>
      </c>
    </row>
    <row r="6" spans="1:4" ht="14.25" customHeight="1" x14ac:dyDescent="0.2">
      <c r="A6" s="375" t="s">
        <v>1719</v>
      </c>
      <c r="B6" s="479" t="s">
        <v>1252</v>
      </c>
      <c r="C6" s="480"/>
      <c r="D6" s="376">
        <v>0.8</v>
      </c>
    </row>
    <row r="7" spans="1:4" ht="28.5" customHeight="1" x14ac:dyDescent="0.2">
      <c r="A7" s="379" t="s">
        <v>1793</v>
      </c>
      <c r="B7" s="481" t="s">
        <v>2873</v>
      </c>
      <c r="C7" s="482"/>
      <c r="D7" s="380">
        <v>1.1000000000000001</v>
      </c>
    </row>
    <row r="8" spans="1:4" ht="14.25" customHeight="1" x14ac:dyDescent="0.2">
      <c r="A8" s="377" t="s">
        <v>1804</v>
      </c>
      <c r="B8" s="468" t="s">
        <v>321</v>
      </c>
      <c r="C8" s="469"/>
      <c r="D8" s="378">
        <v>0.85</v>
      </c>
    </row>
    <row r="9" spans="1:4" ht="14.25" customHeight="1" x14ac:dyDescent="0.2">
      <c r="A9" s="313" t="s">
        <v>1805</v>
      </c>
      <c r="B9" s="468" t="s">
        <v>322</v>
      </c>
      <c r="C9" s="469"/>
      <c r="D9" s="332">
        <v>0.85</v>
      </c>
    </row>
    <row r="10" spans="1:4" ht="14.25" customHeight="1" x14ac:dyDescent="0.2">
      <c r="A10" s="313" t="s">
        <v>1806</v>
      </c>
      <c r="B10" s="468" t="s">
        <v>323</v>
      </c>
      <c r="C10" s="469"/>
      <c r="D10" s="332">
        <v>0.85</v>
      </c>
    </row>
    <row r="11" spans="1:4" ht="14.25" customHeight="1" x14ac:dyDescent="0.2">
      <c r="A11" s="313" t="s">
        <v>1807</v>
      </c>
      <c r="B11" s="468" t="s">
        <v>324</v>
      </c>
      <c r="C11" s="469"/>
      <c r="D11" s="332">
        <v>0.85</v>
      </c>
    </row>
    <row r="12" spans="1:4" ht="14.25" customHeight="1" x14ac:dyDescent="0.2">
      <c r="A12" s="313" t="s">
        <v>1808</v>
      </c>
      <c r="B12" s="468" t="s">
        <v>325</v>
      </c>
      <c r="C12" s="469"/>
      <c r="D12" s="332">
        <v>0.85</v>
      </c>
    </row>
    <row r="13" spans="1:4" ht="14.25" x14ac:dyDescent="0.2">
      <c r="A13" s="313" t="s">
        <v>1827</v>
      </c>
      <c r="B13" s="468" t="s">
        <v>58</v>
      </c>
      <c r="C13" s="469"/>
      <c r="D13" s="333">
        <v>1.05</v>
      </c>
    </row>
    <row r="14" spans="1:4" ht="14.25" x14ac:dyDescent="0.2">
      <c r="A14" s="313" t="s">
        <v>1828</v>
      </c>
      <c r="B14" s="468" t="s">
        <v>722</v>
      </c>
      <c r="C14" s="469"/>
      <c r="D14" s="333">
        <v>1.05</v>
      </c>
    </row>
    <row r="15" spans="1:4" ht="15" customHeight="1" x14ac:dyDescent="0.2">
      <c r="A15" s="313" t="s">
        <v>1835</v>
      </c>
      <c r="B15" s="468" t="s">
        <v>254</v>
      </c>
      <c r="C15" s="469"/>
      <c r="D15" s="333">
        <v>1.05</v>
      </c>
    </row>
    <row r="16" spans="1:4" ht="15" customHeight="1" x14ac:dyDescent="0.2">
      <c r="A16" s="313" t="s">
        <v>1836</v>
      </c>
      <c r="B16" s="468" t="s">
        <v>255</v>
      </c>
      <c r="C16" s="469"/>
      <c r="D16" s="333">
        <v>1.05</v>
      </c>
    </row>
    <row r="17" spans="1:4" ht="14.25" x14ac:dyDescent="0.2">
      <c r="A17" s="313" t="s">
        <v>1841</v>
      </c>
      <c r="B17" s="468" t="s">
        <v>260</v>
      </c>
      <c r="C17" s="469"/>
      <c r="D17" s="333">
        <v>1.05</v>
      </c>
    </row>
    <row r="18" spans="1:4" ht="14.25" x14ac:dyDescent="0.2">
      <c r="A18" s="313" t="s">
        <v>1842</v>
      </c>
      <c r="B18" s="468" t="s">
        <v>261</v>
      </c>
      <c r="C18" s="469"/>
      <c r="D18" s="333">
        <v>1.05</v>
      </c>
    </row>
    <row r="19" spans="1:4" ht="14.25" x14ac:dyDescent="0.2">
      <c r="A19" s="313" t="s">
        <v>1851</v>
      </c>
      <c r="B19" s="468" t="s">
        <v>801</v>
      </c>
      <c r="C19" s="469"/>
      <c r="D19" s="332">
        <v>0.8</v>
      </c>
    </row>
    <row r="20" spans="1:4" ht="32.25" customHeight="1" x14ac:dyDescent="0.2">
      <c r="A20" s="463" t="s">
        <v>1171</v>
      </c>
      <c r="B20" s="463"/>
      <c r="C20" s="463"/>
      <c r="D20" s="463"/>
    </row>
    <row r="21" spans="1:4" ht="19.5" customHeight="1" x14ac:dyDescent="0.2">
      <c r="A21" s="464" t="s">
        <v>755</v>
      </c>
      <c r="B21" s="464"/>
      <c r="C21" s="464"/>
      <c r="D21" s="464" t="s">
        <v>786</v>
      </c>
    </row>
    <row r="22" spans="1:4" ht="19.5" customHeight="1" x14ac:dyDescent="0.2">
      <c r="A22" s="179" t="s">
        <v>2344</v>
      </c>
      <c r="B22" s="465" t="s">
        <v>155</v>
      </c>
      <c r="C22" s="466"/>
      <c r="D22" s="464"/>
    </row>
    <row r="23" spans="1:4" ht="27.75" customHeight="1" x14ac:dyDescent="0.2">
      <c r="A23" s="470" t="s">
        <v>2884</v>
      </c>
      <c r="B23" s="471"/>
      <c r="C23" s="471"/>
      <c r="D23" s="472"/>
    </row>
    <row r="24" spans="1:4" ht="82.5" customHeight="1" x14ac:dyDescent="0.2">
      <c r="A24" s="459" t="s">
        <v>2885</v>
      </c>
      <c r="B24" s="467" t="s">
        <v>1876</v>
      </c>
      <c r="C24" s="467"/>
      <c r="D24" s="335">
        <v>0.6</v>
      </c>
    </row>
    <row r="25" spans="1:4" ht="62.25" customHeight="1" x14ac:dyDescent="0.2">
      <c r="A25" s="460"/>
      <c r="B25" s="467" t="s">
        <v>1877</v>
      </c>
      <c r="C25" s="467"/>
      <c r="D25" s="335">
        <v>1</v>
      </c>
    </row>
    <row r="26" spans="1:4" ht="39.75" customHeight="1" x14ac:dyDescent="0.2">
      <c r="A26" s="460"/>
      <c r="B26" s="467" t="s">
        <v>1246</v>
      </c>
      <c r="C26" s="467"/>
      <c r="D26" s="335">
        <v>1</v>
      </c>
    </row>
    <row r="27" spans="1:4" ht="32.25" customHeight="1" x14ac:dyDescent="0.2">
      <c r="A27" s="460"/>
      <c r="B27" s="467" t="s">
        <v>1247</v>
      </c>
      <c r="C27" s="467"/>
      <c r="D27" s="335">
        <v>1.1000000000000001</v>
      </c>
    </row>
    <row r="28" spans="1:4" ht="52.5" customHeight="1" x14ac:dyDescent="0.2">
      <c r="A28" s="461"/>
      <c r="B28" s="467" t="s">
        <v>1878</v>
      </c>
      <c r="C28" s="467"/>
      <c r="D28" s="335">
        <v>0.19</v>
      </c>
    </row>
    <row r="29" spans="1:4" ht="27.75" customHeight="1" x14ac:dyDescent="0.2">
      <c r="A29" s="473" t="s">
        <v>2886</v>
      </c>
      <c r="B29" s="474"/>
      <c r="C29" s="475"/>
      <c r="D29" s="343"/>
    </row>
    <row r="30" spans="1:4" ht="27.75" customHeight="1" x14ac:dyDescent="0.2">
      <c r="A30" s="396" t="s">
        <v>2344</v>
      </c>
      <c r="B30" s="396" t="s">
        <v>2887</v>
      </c>
      <c r="C30" s="397" t="s">
        <v>2888</v>
      </c>
      <c r="D30" s="398"/>
    </row>
    <row r="31" spans="1:4" ht="27.75" customHeight="1" x14ac:dyDescent="0.2">
      <c r="A31" s="334" t="s">
        <v>2877</v>
      </c>
      <c r="B31" s="334" t="s">
        <v>2874</v>
      </c>
      <c r="C31" s="334" t="s">
        <v>2875</v>
      </c>
      <c r="D31" s="335">
        <v>1.3</v>
      </c>
    </row>
  </sheetData>
  <mergeCells count="30">
    <mergeCell ref="A29:C29"/>
    <mergeCell ref="B2:D2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24:A28"/>
    <mergeCell ref="A3:D3"/>
    <mergeCell ref="A20:D20"/>
    <mergeCell ref="A21:C21"/>
    <mergeCell ref="D21:D22"/>
    <mergeCell ref="B22:C22"/>
    <mergeCell ref="B24:C24"/>
    <mergeCell ref="B25:C25"/>
    <mergeCell ref="B26:C26"/>
    <mergeCell ref="B27:C27"/>
    <mergeCell ref="B28:C28"/>
    <mergeCell ref="B19:C19"/>
    <mergeCell ref="B4:C4"/>
    <mergeCell ref="A23:D23"/>
  </mergeCells>
  <pageMargins left="0.74803149606299213" right="0.55118110236220474" top="0.59055118110236227" bottom="0.59055118110236227" header="0.51181102362204722" footer="0.51181102362204722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64"/>
  <sheetViews>
    <sheetView view="pageBreakPreview" zoomScale="78" zoomScaleNormal="100" zoomScaleSheetLayoutView="78" workbookViewId="0">
      <pane ySplit="3" topLeftCell="A76" activePane="bottomLeft" state="frozen"/>
      <selection pane="bottomLeft" activeCell="H82" sqref="H82"/>
    </sheetView>
  </sheetViews>
  <sheetFormatPr defaultColWidth="8.85546875" defaultRowHeight="15" x14ac:dyDescent="0.2"/>
  <cols>
    <col min="1" max="1" width="6.28515625" style="172" customWidth="1"/>
    <col min="2" max="2" width="11.5703125" style="172" customWidth="1"/>
    <col min="3" max="3" width="65" style="172" customWidth="1"/>
    <col min="4" max="4" width="13.28515625" style="177" customWidth="1"/>
    <col min="5" max="5" width="19.7109375" style="177" customWidth="1"/>
    <col min="6" max="6" width="4.7109375" style="173" customWidth="1"/>
    <col min="7" max="16384" width="8.85546875" style="172"/>
  </cols>
  <sheetData>
    <row r="1" spans="1:6" ht="55.5" customHeight="1" x14ac:dyDescent="0.2">
      <c r="D1" s="485" t="s">
        <v>2589</v>
      </c>
      <c r="E1" s="485"/>
      <c r="F1" s="485"/>
    </row>
    <row r="2" spans="1:6" s="175" customFormat="1" ht="39" customHeight="1" x14ac:dyDescent="0.2">
      <c r="A2" s="483" t="s">
        <v>1872</v>
      </c>
      <c r="B2" s="483"/>
      <c r="C2" s="483"/>
      <c r="D2" s="483"/>
      <c r="E2" s="484"/>
      <c r="F2" s="174"/>
    </row>
    <row r="3" spans="1:6" s="175" customFormat="1" ht="21.75" customHeight="1" x14ac:dyDescent="0.2">
      <c r="A3" s="207" t="s">
        <v>202</v>
      </c>
      <c r="B3" s="207" t="s">
        <v>271</v>
      </c>
      <c r="C3" s="207" t="s">
        <v>1870</v>
      </c>
      <c r="D3" s="176">
        <v>12774</v>
      </c>
      <c r="E3" s="205" t="s">
        <v>518</v>
      </c>
      <c r="F3" s="174"/>
    </row>
    <row r="4" spans="1:6" ht="15.75" x14ac:dyDescent="0.25">
      <c r="A4" s="201">
        <v>1</v>
      </c>
      <c r="B4" s="202" t="s">
        <v>1713</v>
      </c>
      <c r="C4" s="203" t="s">
        <v>827</v>
      </c>
      <c r="D4" s="202">
        <v>0.83</v>
      </c>
      <c r="E4" s="206">
        <f>D4*$D$3</f>
        <v>10602.42</v>
      </c>
      <c r="F4" s="172"/>
    </row>
    <row r="5" spans="1:6" ht="15.75" x14ac:dyDescent="0.25">
      <c r="A5" s="201">
        <v>2</v>
      </c>
      <c r="B5" s="202" t="s">
        <v>1714</v>
      </c>
      <c r="C5" s="203" t="s">
        <v>828</v>
      </c>
      <c r="D5" s="202">
        <v>0.66</v>
      </c>
      <c r="E5" s="206">
        <f t="shared" ref="E5:E68" si="0">D5*$D$3</f>
        <v>8430.84</v>
      </c>
      <c r="F5" s="172"/>
    </row>
    <row r="6" spans="1:6" ht="15.75" x14ac:dyDescent="0.25">
      <c r="A6" s="201">
        <v>3</v>
      </c>
      <c r="B6" s="202" t="s">
        <v>1715</v>
      </c>
      <c r="C6" s="203" t="s">
        <v>677</v>
      </c>
      <c r="D6" s="202">
        <v>0.71</v>
      </c>
      <c r="E6" s="206">
        <f t="shared" si="0"/>
        <v>9069.5400000000009</v>
      </c>
      <c r="F6" s="172"/>
    </row>
    <row r="7" spans="1:6" ht="15.75" x14ac:dyDescent="0.25">
      <c r="A7" s="201">
        <v>4</v>
      </c>
      <c r="B7" s="202" t="s">
        <v>1716</v>
      </c>
      <c r="C7" s="203" t="s">
        <v>678</v>
      </c>
      <c r="D7" s="202">
        <v>1.06</v>
      </c>
      <c r="E7" s="206">
        <f t="shared" si="0"/>
        <v>13540.44</v>
      </c>
      <c r="F7" s="172"/>
    </row>
    <row r="8" spans="1:6" ht="15.75" x14ac:dyDescent="0.25">
      <c r="A8" s="201">
        <v>5</v>
      </c>
      <c r="B8" s="202" t="s">
        <v>1717</v>
      </c>
      <c r="C8" s="203" t="s">
        <v>1050</v>
      </c>
      <c r="D8" s="202">
        <v>9.7899999999999991</v>
      </c>
      <c r="E8" s="206">
        <f>D8*$D$3*'5.3'!D5</f>
        <v>126308.03</v>
      </c>
      <c r="F8" s="173" t="s">
        <v>824</v>
      </c>
    </row>
    <row r="9" spans="1:6" ht="15.75" x14ac:dyDescent="0.25">
      <c r="A9" s="201">
        <v>6</v>
      </c>
      <c r="B9" s="202" t="s">
        <v>1718</v>
      </c>
      <c r="C9" s="203" t="s">
        <v>829</v>
      </c>
      <c r="D9" s="202">
        <v>0.33</v>
      </c>
      <c r="E9" s="206">
        <f t="shared" si="0"/>
        <v>4215.42</v>
      </c>
      <c r="F9" s="172"/>
    </row>
    <row r="10" spans="1:6" ht="15.75" x14ac:dyDescent="0.25">
      <c r="A10" s="201">
        <v>7</v>
      </c>
      <c r="B10" s="202" t="s">
        <v>1719</v>
      </c>
      <c r="C10" s="203" t="s">
        <v>2348</v>
      </c>
      <c r="D10" s="202">
        <v>1.04</v>
      </c>
      <c r="E10" s="206">
        <f>D10*$D$3*'5.3'!D6</f>
        <v>10627.97</v>
      </c>
      <c r="F10" s="172" t="s">
        <v>824</v>
      </c>
    </row>
    <row r="11" spans="1:6" ht="15.75" x14ac:dyDescent="0.25">
      <c r="A11" s="201">
        <v>8</v>
      </c>
      <c r="B11" s="202" t="s">
        <v>1721</v>
      </c>
      <c r="C11" s="203" t="s">
        <v>670</v>
      </c>
      <c r="D11" s="202">
        <v>0.98</v>
      </c>
      <c r="E11" s="206">
        <f t="shared" si="0"/>
        <v>12518.52</v>
      </c>
      <c r="F11" s="172"/>
    </row>
    <row r="12" spans="1:6" ht="15.75" x14ac:dyDescent="0.25">
      <c r="A12" s="201">
        <v>9</v>
      </c>
      <c r="B12" s="202" t="s">
        <v>1722</v>
      </c>
      <c r="C12" s="203" t="s">
        <v>830</v>
      </c>
      <c r="D12" s="202">
        <v>0.89</v>
      </c>
      <c r="E12" s="206">
        <f t="shared" si="0"/>
        <v>11368.86</v>
      </c>
      <c r="F12" s="172"/>
    </row>
    <row r="13" spans="1:6" ht="15.75" x14ac:dyDescent="0.25">
      <c r="A13" s="201">
        <v>10</v>
      </c>
      <c r="B13" s="202" t="s">
        <v>1723</v>
      </c>
      <c r="C13" s="203" t="s">
        <v>1051</v>
      </c>
      <c r="D13" s="202">
        <v>0.91</v>
      </c>
      <c r="E13" s="206">
        <f t="shared" si="0"/>
        <v>11624.34</v>
      </c>
      <c r="F13" s="172"/>
    </row>
    <row r="14" spans="1:6" ht="15.75" x14ac:dyDescent="0.25">
      <c r="A14" s="201">
        <v>11</v>
      </c>
      <c r="B14" s="202" t="s">
        <v>1724</v>
      </c>
      <c r="C14" s="203" t="s">
        <v>1052</v>
      </c>
      <c r="D14" s="202">
        <v>2.41</v>
      </c>
      <c r="E14" s="206">
        <f t="shared" si="0"/>
        <v>30785.34</v>
      </c>
      <c r="F14" s="172"/>
    </row>
    <row r="15" spans="1:6" ht="15.75" x14ac:dyDescent="0.25">
      <c r="A15" s="201">
        <v>12</v>
      </c>
      <c r="B15" s="202" t="s">
        <v>1725</v>
      </c>
      <c r="C15" s="203" t="s">
        <v>454</v>
      </c>
      <c r="D15" s="202">
        <v>7.77</v>
      </c>
      <c r="E15" s="206">
        <f t="shared" si="0"/>
        <v>99253.98</v>
      </c>
      <c r="F15" s="172"/>
    </row>
    <row r="16" spans="1:6" ht="38.25" customHeight="1" x14ac:dyDescent="0.25">
      <c r="A16" s="201">
        <v>13</v>
      </c>
      <c r="B16" s="202" t="s">
        <v>1726</v>
      </c>
      <c r="C16" s="203" t="s">
        <v>455</v>
      </c>
      <c r="D16" s="202">
        <v>6.3</v>
      </c>
      <c r="E16" s="206">
        <f t="shared" si="0"/>
        <v>80476.2</v>
      </c>
      <c r="F16" s="172"/>
    </row>
    <row r="17" spans="1:6" ht="30" x14ac:dyDescent="0.25">
      <c r="A17" s="201">
        <v>14</v>
      </c>
      <c r="B17" s="202" t="s">
        <v>1727</v>
      </c>
      <c r="C17" s="203" t="s">
        <v>1026</v>
      </c>
      <c r="D17" s="202">
        <v>3.73</v>
      </c>
      <c r="E17" s="206">
        <f t="shared" si="0"/>
        <v>47647.02</v>
      </c>
    </row>
    <row r="18" spans="1:6" ht="45" x14ac:dyDescent="0.25">
      <c r="A18" s="201">
        <v>15</v>
      </c>
      <c r="B18" s="202" t="s">
        <v>1728</v>
      </c>
      <c r="C18" s="203" t="s">
        <v>1027</v>
      </c>
      <c r="D18" s="202">
        <v>14.41</v>
      </c>
      <c r="E18" s="206">
        <f t="shared" si="0"/>
        <v>184073.34</v>
      </c>
    </row>
    <row r="19" spans="1:6" ht="15.75" x14ac:dyDescent="0.25">
      <c r="A19" s="201">
        <v>16</v>
      </c>
      <c r="B19" s="202" t="s">
        <v>1729</v>
      </c>
      <c r="C19" s="203" t="s">
        <v>275</v>
      </c>
      <c r="D19" s="202">
        <v>14.23</v>
      </c>
      <c r="E19" s="206">
        <f t="shared" si="0"/>
        <v>181774.02</v>
      </c>
    </row>
    <row r="20" spans="1:6" ht="30" x14ac:dyDescent="0.25">
      <c r="A20" s="201">
        <v>17</v>
      </c>
      <c r="B20" s="202" t="s">
        <v>1730</v>
      </c>
      <c r="C20" s="203" t="s">
        <v>276</v>
      </c>
      <c r="D20" s="202">
        <v>10.34</v>
      </c>
      <c r="E20" s="206">
        <f t="shared" si="0"/>
        <v>132083.16</v>
      </c>
      <c r="F20" s="172"/>
    </row>
    <row r="21" spans="1:6" ht="15.75" x14ac:dyDescent="0.25">
      <c r="A21" s="201">
        <v>18</v>
      </c>
      <c r="B21" s="202" t="s">
        <v>1731</v>
      </c>
      <c r="C21" s="203" t="s">
        <v>831</v>
      </c>
      <c r="D21" s="202">
        <v>1.54</v>
      </c>
      <c r="E21" s="206">
        <f t="shared" si="0"/>
        <v>19671.96</v>
      </c>
      <c r="F21" s="172"/>
    </row>
    <row r="22" spans="1:6" ht="15.75" x14ac:dyDescent="0.25">
      <c r="A22" s="201">
        <v>19</v>
      </c>
      <c r="B22" s="202" t="s">
        <v>1732</v>
      </c>
      <c r="C22" s="203" t="s">
        <v>832</v>
      </c>
      <c r="D22" s="202">
        <v>0.98</v>
      </c>
      <c r="E22" s="206">
        <f t="shared" si="0"/>
        <v>12518.52</v>
      </c>
      <c r="F22" s="172"/>
    </row>
    <row r="23" spans="1:6" ht="30" customHeight="1" x14ac:dyDescent="0.25">
      <c r="A23" s="201">
        <v>20</v>
      </c>
      <c r="B23" s="202" t="s">
        <v>1733</v>
      </c>
      <c r="C23" s="203" t="s">
        <v>277</v>
      </c>
      <c r="D23" s="202">
        <v>7.95</v>
      </c>
      <c r="E23" s="206">
        <f t="shared" si="0"/>
        <v>101553.3</v>
      </c>
      <c r="F23" s="172"/>
    </row>
    <row r="24" spans="1:6" ht="15.75" x14ac:dyDescent="0.25">
      <c r="A24" s="201">
        <v>21</v>
      </c>
      <c r="B24" s="202" t="s">
        <v>1734</v>
      </c>
      <c r="C24" s="203" t="s">
        <v>833</v>
      </c>
      <c r="D24" s="202">
        <v>1.38</v>
      </c>
      <c r="E24" s="206">
        <f t="shared" si="0"/>
        <v>17628.12</v>
      </c>
      <c r="F24" s="172"/>
    </row>
    <row r="25" spans="1:6" ht="15.75" x14ac:dyDescent="0.25">
      <c r="A25" s="201">
        <v>22</v>
      </c>
      <c r="B25" s="202" t="s">
        <v>1735</v>
      </c>
      <c r="C25" s="203" t="s">
        <v>834</v>
      </c>
      <c r="D25" s="202">
        <v>2.09</v>
      </c>
      <c r="E25" s="206">
        <f t="shared" si="0"/>
        <v>26697.66</v>
      </c>
      <c r="F25" s="172"/>
    </row>
    <row r="26" spans="1:6" ht="15.75" x14ac:dyDescent="0.25">
      <c r="A26" s="201">
        <v>23</v>
      </c>
      <c r="B26" s="202" t="s">
        <v>1736</v>
      </c>
      <c r="C26" s="203" t="s">
        <v>835</v>
      </c>
      <c r="D26" s="202">
        <v>1.6</v>
      </c>
      <c r="E26" s="206">
        <f t="shared" si="0"/>
        <v>20438.400000000001</v>
      </c>
      <c r="F26" s="172"/>
    </row>
    <row r="27" spans="1:6" ht="15.75" x14ac:dyDescent="0.25">
      <c r="A27" s="201">
        <v>24</v>
      </c>
      <c r="B27" s="202" t="s">
        <v>1737</v>
      </c>
      <c r="C27" s="203" t="s">
        <v>103</v>
      </c>
      <c r="D27" s="202">
        <v>1.49</v>
      </c>
      <c r="E27" s="206">
        <f t="shared" si="0"/>
        <v>19033.259999999998</v>
      </c>
    </row>
    <row r="28" spans="1:6" ht="15.75" x14ac:dyDescent="0.25">
      <c r="A28" s="201">
        <v>25</v>
      </c>
      <c r="B28" s="202" t="s">
        <v>1738</v>
      </c>
      <c r="C28" s="203" t="s">
        <v>836</v>
      </c>
      <c r="D28" s="202">
        <v>1.36</v>
      </c>
      <c r="E28" s="206">
        <f t="shared" si="0"/>
        <v>17372.64</v>
      </c>
    </row>
    <row r="29" spans="1:6" ht="15.75" x14ac:dyDescent="0.25">
      <c r="A29" s="201">
        <v>26</v>
      </c>
      <c r="B29" s="202" t="s">
        <v>1739</v>
      </c>
      <c r="C29" s="203" t="s">
        <v>837</v>
      </c>
      <c r="D29" s="202">
        <v>2.75</v>
      </c>
      <c r="E29" s="206">
        <f t="shared" si="0"/>
        <v>35128.5</v>
      </c>
    </row>
    <row r="30" spans="1:6" ht="30" x14ac:dyDescent="0.25">
      <c r="A30" s="201">
        <v>27</v>
      </c>
      <c r="B30" s="202" t="s">
        <v>1740</v>
      </c>
      <c r="C30" s="203" t="s">
        <v>1741</v>
      </c>
      <c r="D30" s="202">
        <v>1.1000000000000001</v>
      </c>
      <c r="E30" s="206">
        <f t="shared" si="0"/>
        <v>14051.4</v>
      </c>
      <c r="F30" s="172"/>
    </row>
    <row r="31" spans="1:6" ht="30" x14ac:dyDescent="0.25">
      <c r="A31" s="201">
        <v>28</v>
      </c>
      <c r="B31" s="202" t="s">
        <v>1742</v>
      </c>
      <c r="C31" s="203" t="s">
        <v>1743</v>
      </c>
      <c r="D31" s="202">
        <v>4.9000000000000004</v>
      </c>
      <c r="E31" s="206">
        <f t="shared" si="0"/>
        <v>62592.6</v>
      </c>
      <c r="F31" s="172"/>
    </row>
    <row r="32" spans="1:6" ht="30" x14ac:dyDescent="0.25">
      <c r="A32" s="201">
        <v>29</v>
      </c>
      <c r="B32" s="202" t="s">
        <v>1744</v>
      </c>
      <c r="C32" s="203" t="s">
        <v>1745</v>
      </c>
      <c r="D32" s="202">
        <v>22.2</v>
      </c>
      <c r="E32" s="206">
        <f t="shared" si="0"/>
        <v>283582.8</v>
      </c>
      <c r="F32" s="172"/>
    </row>
    <row r="33" spans="1:6" ht="15.75" x14ac:dyDescent="0.25">
      <c r="A33" s="201">
        <v>30</v>
      </c>
      <c r="B33" s="202" t="s">
        <v>1746</v>
      </c>
      <c r="C33" s="203" t="s">
        <v>838</v>
      </c>
      <c r="D33" s="202">
        <v>0.97</v>
      </c>
      <c r="E33" s="206">
        <f t="shared" si="0"/>
        <v>12390.78</v>
      </c>
      <c r="F33" s="172"/>
    </row>
    <row r="34" spans="1:6" ht="15.75" x14ac:dyDescent="0.25">
      <c r="A34" s="201">
        <v>31</v>
      </c>
      <c r="B34" s="202" t="s">
        <v>1747</v>
      </c>
      <c r="C34" s="203" t="s">
        <v>839</v>
      </c>
      <c r="D34" s="202">
        <v>1.1599999999999999</v>
      </c>
      <c r="E34" s="206">
        <f t="shared" si="0"/>
        <v>14817.84</v>
      </c>
      <c r="F34" s="172"/>
    </row>
    <row r="35" spans="1:6" ht="15.75" x14ac:dyDescent="0.25">
      <c r="A35" s="201">
        <v>32</v>
      </c>
      <c r="B35" s="202" t="s">
        <v>1748</v>
      </c>
      <c r="C35" s="203" t="s">
        <v>840</v>
      </c>
      <c r="D35" s="202">
        <v>0.97</v>
      </c>
      <c r="E35" s="206">
        <f t="shared" si="0"/>
        <v>12390.78</v>
      </c>
      <c r="F35" s="172"/>
    </row>
    <row r="36" spans="1:6" ht="15.75" x14ac:dyDescent="0.25">
      <c r="A36" s="201">
        <v>33</v>
      </c>
      <c r="B36" s="202" t="s">
        <v>1749</v>
      </c>
      <c r="C36" s="203" t="s">
        <v>499</v>
      </c>
      <c r="D36" s="202">
        <v>0.52</v>
      </c>
      <c r="E36" s="206">
        <f t="shared" si="0"/>
        <v>6642.48</v>
      </c>
      <c r="F36" s="172"/>
    </row>
    <row r="37" spans="1:6" ht="15.75" x14ac:dyDescent="0.25">
      <c r="A37" s="201">
        <v>34</v>
      </c>
      <c r="B37" s="202" t="s">
        <v>1750</v>
      </c>
      <c r="C37" s="203" t="s">
        <v>500</v>
      </c>
      <c r="D37" s="202">
        <v>0.65</v>
      </c>
      <c r="E37" s="206">
        <f t="shared" si="0"/>
        <v>8303.1</v>
      </c>
      <c r="F37" s="172"/>
    </row>
    <row r="38" spans="1:6" ht="15.75" x14ac:dyDescent="0.25">
      <c r="A38" s="201">
        <v>35</v>
      </c>
      <c r="B38" s="202" t="s">
        <v>1751</v>
      </c>
      <c r="C38" s="203" t="s">
        <v>841</v>
      </c>
      <c r="D38" s="202">
        <v>0.8</v>
      </c>
      <c r="E38" s="206">
        <f t="shared" si="0"/>
        <v>10219.200000000001</v>
      </c>
      <c r="F38" s="172"/>
    </row>
    <row r="39" spans="1:6" ht="30" x14ac:dyDescent="0.25">
      <c r="A39" s="201">
        <v>36</v>
      </c>
      <c r="B39" s="202" t="s">
        <v>1752</v>
      </c>
      <c r="C39" s="203" t="s">
        <v>842</v>
      </c>
      <c r="D39" s="202">
        <v>3.39</v>
      </c>
      <c r="E39" s="206">
        <f t="shared" si="0"/>
        <v>43303.86</v>
      </c>
      <c r="F39" s="172"/>
    </row>
    <row r="40" spans="1:6" ht="60" x14ac:dyDescent="0.25">
      <c r="A40" s="201">
        <v>37</v>
      </c>
      <c r="B40" s="202" t="s">
        <v>1753</v>
      </c>
      <c r="C40" s="203" t="s">
        <v>1053</v>
      </c>
      <c r="D40" s="202">
        <v>5.07</v>
      </c>
      <c r="E40" s="206">
        <f t="shared" si="0"/>
        <v>64764.18</v>
      </c>
      <c r="F40" s="172"/>
    </row>
    <row r="41" spans="1:6" ht="15.75" x14ac:dyDescent="0.25">
      <c r="A41" s="201">
        <v>38</v>
      </c>
      <c r="B41" s="202" t="s">
        <v>1754</v>
      </c>
      <c r="C41" s="203" t="s">
        <v>386</v>
      </c>
      <c r="D41" s="202">
        <v>1.53</v>
      </c>
      <c r="E41" s="206">
        <f t="shared" si="0"/>
        <v>19544.22</v>
      </c>
    </row>
    <row r="42" spans="1:6" ht="15.75" x14ac:dyDescent="0.25">
      <c r="A42" s="201">
        <v>39</v>
      </c>
      <c r="B42" s="202" t="s">
        <v>1755</v>
      </c>
      <c r="C42" s="203" t="s">
        <v>387</v>
      </c>
      <c r="D42" s="202">
        <v>3.17</v>
      </c>
      <c r="E42" s="206">
        <f t="shared" si="0"/>
        <v>40493.58</v>
      </c>
      <c r="F42" s="172"/>
    </row>
    <row r="43" spans="1:6" ht="15.75" x14ac:dyDescent="0.25">
      <c r="A43" s="201">
        <v>40</v>
      </c>
      <c r="B43" s="202" t="s">
        <v>1756</v>
      </c>
      <c r="C43" s="203" t="s">
        <v>843</v>
      </c>
      <c r="D43" s="202">
        <v>0.98</v>
      </c>
      <c r="E43" s="206">
        <f t="shared" si="0"/>
        <v>12518.52</v>
      </c>
      <c r="F43" s="172"/>
    </row>
    <row r="44" spans="1:6" ht="30" x14ac:dyDescent="0.25">
      <c r="A44" s="201">
        <v>41</v>
      </c>
      <c r="B44" s="202" t="s">
        <v>1757</v>
      </c>
      <c r="C44" s="203" t="s">
        <v>1758</v>
      </c>
      <c r="D44" s="202">
        <v>1.75</v>
      </c>
      <c r="E44" s="206">
        <f t="shared" si="0"/>
        <v>22354.5</v>
      </c>
      <c r="F44" s="172"/>
    </row>
    <row r="45" spans="1:6" ht="30" x14ac:dyDescent="0.25">
      <c r="A45" s="201">
        <v>42</v>
      </c>
      <c r="B45" s="202" t="s">
        <v>1759</v>
      </c>
      <c r="C45" s="203" t="s">
        <v>1425</v>
      </c>
      <c r="D45" s="202">
        <v>2.89</v>
      </c>
      <c r="E45" s="206">
        <f t="shared" si="0"/>
        <v>36916.86</v>
      </c>
      <c r="F45" s="172"/>
    </row>
    <row r="46" spans="1:6" ht="30" x14ac:dyDescent="0.25">
      <c r="A46" s="201">
        <v>43</v>
      </c>
      <c r="B46" s="202" t="s">
        <v>1760</v>
      </c>
      <c r="C46" s="203" t="s">
        <v>844</v>
      </c>
      <c r="D46" s="202">
        <v>0.94</v>
      </c>
      <c r="E46" s="206">
        <f t="shared" si="0"/>
        <v>12007.56</v>
      </c>
      <c r="F46" s="172"/>
    </row>
    <row r="47" spans="1:6" ht="15.75" x14ac:dyDescent="0.25">
      <c r="A47" s="201">
        <v>44</v>
      </c>
      <c r="B47" s="202" t="s">
        <v>1761</v>
      </c>
      <c r="C47" s="203" t="s">
        <v>845</v>
      </c>
      <c r="D47" s="202">
        <v>2.57</v>
      </c>
      <c r="E47" s="206">
        <f t="shared" si="0"/>
        <v>32829.18</v>
      </c>
      <c r="F47" s="172"/>
    </row>
    <row r="48" spans="1:6" ht="15.75" x14ac:dyDescent="0.25">
      <c r="A48" s="201">
        <v>45</v>
      </c>
      <c r="B48" s="202" t="s">
        <v>1762</v>
      </c>
      <c r="C48" s="203" t="s">
        <v>846</v>
      </c>
      <c r="D48" s="202">
        <v>1.79</v>
      </c>
      <c r="E48" s="206">
        <f t="shared" si="0"/>
        <v>22865.46</v>
      </c>
      <c r="F48" s="172"/>
    </row>
    <row r="49" spans="1:6" ht="15.75" x14ac:dyDescent="0.25">
      <c r="A49" s="201">
        <v>46</v>
      </c>
      <c r="B49" s="202" t="s">
        <v>1763</v>
      </c>
      <c r="C49" s="203" t="s">
        <v>847</v>
      </c>
      <c r="D49" s="202">
        <v>1.6</v>
      </c>
      <c r="E49" s="206">
        <f t="shared" si="0"/>
        <v>20438.400000000001</v>
      </c>
      <c r="F49" s="172"/>
    </row>
    <row r="50" spans="1:6" ht="15.75" x14ac:dyDescent="0.25">
      <c r="A50" s="201">
        <v>47</v>
      </c>
      <c r="B50" s="202" t="s">
        <v>1764</v>
      </c>
      <c r="C50" s="203" t="s">
        <v>825</v>
      </c>
      <c r="D50" s="202">
        <v>3.25</v>
      </c>
      <c r="E50" s="206">
        <f t="shared" si="0"/>
        <v>41515.5</v>
      </c>
      <c r="F50" s="172"/>
    </row>
    <row r="51" spans="1:6" ht="15.75" x14ac:dyDescent="0.25">
      <c r="A51" s="201">
        <v>48</v>
      </c>
      <c r="B51" s="202" t="s">
        <v>1765</v>
      </c>
      <c r="C51" s="203" t="s">
        <v>848</v>
      </c>
      <c r="D51" s="202">
        <v>3.18</v>
      </c>
      <c r="E51" s="206">
        <f t="shared" si="0"/>
        <v>40621.32</v>
      </c>
      <c r="F51" s="172"/>
    </row>
    <row r="52" spans="1:6" ht="15.75" x14ac:dyDescent="0.25">
      <c r="A52" s="201">
        <v>49</v>
      </c>
      <c r="B52" s="202" t="s">
        <v>1766</v>
      </c>
      <c r="C52" s="203" t="s">
        <v>849</v>
      </c>
      <c r="D52" s="202">
        <v>0.8</v>
      </c>
      <c r="E52" s="206">
        <f t="shared" si="0"/>
        <v>10219.200000000001</v>
      </c>
      <c r="F52" s="172"/>
    </row>
    <row r="53" spans="1:6" ht="15.75" x14ac:dyDescent="0.25">
      <c r="A53" s="201">
        <v>50</v>
      </c>
      <c r="B53" s="202" t="s">
        <v>1767</v>
      </c>
      <c r="C53" s="203" t="s">
        <v>850</v>
      </c>
      <c r="D53" s="202">
        <v>1.06</v>
      </c>
      <c r="E53" s="206">
        <f t="shared" si="0"/>
        <v>13540.44</v>
      </c>
      <c r="F53" s="172"/>
    </row>
    <row r="54" spans="1:6" ht="15.75" x14ac:dyDescent="0.25">
      <c r="A54" s="201">
        <v>51</v>
      </c>
      <c r="B54" s="202" t="s">
        <v>1768</v>
      </c>
      <c r="C54" s="203" t="s">
        <v>456</v>
      </c>
      <c r="D54" s="202">
        <v>1.83</v>
      </c>
      <c r="E54" s="206">
        <f t="shared" si="0"/>
        <v>23376.42</v>
      </c>
      <c r="F54" s="172"/>
    </row>
    <row r="55" spans="1:6" ht="15.75" x14ac:dyDescent="0.25">
      <c r="A55" s="201">
        <v>52</v>
      </c>
      <c r="B55" s="202" t="s">
        <v>1769</v>
      </c>
      <c r="C55" s="203" t="s">
        <v>424</v>
      </c>
      <c r="D55" s="202">
        <v>2.31</v>
      </c>
      <c r="E55" s="206">
        <f t="shared" si="0"/>
        <v>29507.94</v>
      </c>
    </row>
    <row r="56" spans="1:6" ht="15.75" x14ac:dyDescent="0.25">
      <c r="A56" s="201">
        <v>53</v>
      </c>
      <c r="B56" s="202" t="s">
        <v>1770</v>
      </c>
      <c r="C56" s="203" t="s">
        <v>1498</v>
      </c>
      <c r="D56" s="202">
        <v>2.84</v>
      </c>
      <c r="E56" s="206">
        <f t="shared" si="0"/>
        <v>36278.160000000003</v>
      </c>
    </row>
    <row r="57" spans="1:6" ht="15.75" x14ac:dyDescent="0.25">
      <c r="A57" s="201">
        <v>54</v>
      </c>
      <c r="B57" s="202" t="s">
        <v>1771</v>
      </c>
      <c r="C57" s="203" t="s">
        <v>1500</v>
      </c>
      <c r="D57" s="202">
        <v>4.16</v>
      </c>
      <c r="E57" s="206">
        <f t="shared" si="0"/>
        <v>53139.839999999997</v>
      </c>
    </row>
    <row r="58" spans="1:6" ht="15.75" x14ac:dyDescent="0.25">
      <c r="A58" s="201">
        <v>55</v>
      </c>
      <c r="B58" s="202" t="s">
        <v>1772</v>
      </c>
      <c r="C58" s="203" t="s">
        <v>1502</v>
      </c>
      <c r="D58" s="202">
        <v>4.5</v>
      </c>
      <c r="E58" s="206">
        <f t="shared" si="0"/>
        <v>57483</v>
      </c>
    </row>
    <row r="59" spans="1:6" ht="15.75" x14ac:dyDescent="0.25">
      <c r="A59" s="201">
        <v>56</v>
      </c>
      <c r="B59" s="202" t="s">
        <v>1773</v>
      </c>
      <c r="C59" s="203" t="s">
        <v>1504</v>
      </c>
      <c r="D59" s="202">
        <v>6.31</v>
      </c>
      <c r="E59" s="206">
        <f t="shared" si="0"/>
        <v>80603.94</v>
      </c>
    </row>
    <row r="60" spans="1:6" ht="15.75" x14ac:dyDescent="0.25">
      <c r="A60" s="201">
        <v>57</v>
      </c>
      <c r="B60" s="202" t="s">
        <v>1774</v>
      </c>
      <c r="C60" s="203" t="s">
        <v>1506</v>
      </c>
      <c r="D60" s="202">
        <v>11.19</v>
      </c>
      <c r="E60" s="206">
        <f t="shared" si="0"/>
        <v>142941.06</v>
      </c>
    </row>
    <row r="61" spans="1:6" ht="15.75" x14ac:dyDescent="0.25">
      <c r="A61" s="201">
        <v>58</v>
      </c>
      <c r="B61" s="202" t="s">
        <v>1775</v>
      </c>
      <c r="C61" s="203" t="s">
        <v>1508</v>
      </c>
      <c r="D61" s="202">
        <v>15.29</v>
      </c>
      <c r="E61" s="206">
        <f t="shared" si="0"/>
        <v>195314.46</v>
      </c>
    </row>
    <row r="62" spans="1:6" ht="15.75" x14ac:dyDescent="0.25">
      <c r="A62" s="201">
        <v>59</v>
      </c>
      <c r="B62" s="202" t="s">
        <v>1776</v>
      </c>
      <c r="C62" s="203" t="s">
        <v>1510</v>
      </c>
      <c r="D62" s="204">
        <v>17.420000000000002</v>
      </c>
      <c r="E62" s="206">
        <f t="shared" si="0"/>
        <v>222523.08</v>
      </c>
    </row>
    <row r="63" spans="1:6" ht="15.75" x14ac:dyDescent="0.25">
      <c r="A63" s="201">
        <v>60</v>
      </c>
      <c r="B63" s="202" t="s">
        <v>1777</v>
      </c>
      <c r="C63" s="203" t="s">
        <v>1512</v>
      </c>
      <c r="D63" s="204">
        <v>3.92</v>
      </c>
      <c r="E63" s="206">
        <f t="shared" si="0"/>
        <v>50074.080000000002</v>
      </c>
    </row>
    <row r="64" spans="1:6" ht="15.75" x14ac:dyDescent="0.25">
      <c r="A64" s="201">
        <v>61</v>
      </c>
      <c r="B64" s="202" t="s">
        <v>1778</v>
      </c>
      <c r="C64" s="203" t="s">
        <v>1514</v>
      </c>
      <c r="D64" s="204">
        <v>7.49</v>
      </c>
      <c r="E64" s="206">
        <f t="shared" si="0"/>
        <v>95677.26</v>
      </c>
    </row>
    <row r="65" spans="1:6" ht="15.75" x14ac:dyDescent="0.25">
      <c r="A65" s="201">
        <v>62</v>
      </c>
      <c r="B65" s="202" t="s">
        <v>1779</v>
      </c>
      <c r="C65" s="203" t="s">
        <v>1516</v>
      </c>
      <c r="D65" s="204">
        <v>13.98</v>
      </c>
      <c r="E65" s="206">
        <f t="shared" si="0"/>
        <v>178580.52</v>
      </c>
      <c r="F65" s="172"/>
    </row>
    <row r="66" spans="1:6" ht="15.75" x14ac:dyDescent="0.25">
      <c r="A66" s="201">
        <v>63</v>
      </c>
      <c r="B66" s="202" t="s">
        <v>1780</v>
      </c>
      <c r="C66" s="203" t="s">
        <v>1518</v>
      </c>
      <c r="D66" s="202">
        <v>25.11</v>
      </c>
      <c r="E66" s="206">
        <f t="shared" si="0"/>
        <v>320755.14</v>
      </c>
    </row>
    <row r="67" spans="1:6" ht="15.75" x14ac:dyDescent="0.25">
      <c r="A67" s="201">
        <v>64</v>
      </c>
      <c r="B67" s="202" t="s">
        <v>1781</v>
      </c>
      <c r="C67" s="203" t="s">
        <v>1520</v>
      </c>
      <c r="D67" s="202">
        <v>44.65</v>
      </c>
      <c r="E67" s="206">
        <f t="shared" si="0"/>
        <v>570359.1</v>
      </c>
      <c r="F67" s="172"/>
    </row>
    <row r="68" spans="1:6" ht="15.75" x14ac:dyDescent="0.25">
      <c r="A68" s="201">
        <v>65</v>
      </c>
      <c r="B68" s="202" t="s">
        <v>1782</v>
      </c>
      <c r="C68" s="203" t="s">
        <v>129</v>
      </c>
      <c r="D68" s="202">
        <v>2.35</v>
      </c>
      <c r="E68" s="206">
        <f t="shared" si="0"/>
        <v>30018.9</v>
      </c>
      <c r="F68" s="172"/>
    </row>
    <row r="69" spans="1:6" ht="15.75" x14ac:dyDescent="0.25">
      <c r="A69" s="201">
        <v>66</v>
      </c>
      <c r="B69" s="202" t="s">
        <v>1783</v>
      </c>
      <c r="C69" s="203" t="s">
        <v>699</v>
      </c>
      <c r="D69" s="202">
        <v>2.48</v>
      </c>
      <c r="E69" s="206">
        <f t="shared" ref="E69:E133" si="1">D69*$D$3</f>
        <v>31679.52</v>
      </c>
      <c r="F69" s="172"/>
    </row>
    <row r="70" spans="1:6" ht="30" x14ac:dyDescent="0.25">
      <c r="A70" s="201">
        <v>67</v>
      </c>
      <c r="B70" s="202" t="s">
        <v>1784</v>
      </c>
      <c r="C70" s="203" t="s">
        <v>1017</v>
      </c>
      <c r="D70" s="202">
        <v>0.76</v>
      </c>
      <c r="E70" s="206">
        <f t="shared" si="1"/>
        <v>9708.24</v>
      </c>
      <c r="F70" s="172"/>
    </row>
    <row r="71" spans="1:6" ht="30" x14ac:dyDescent="0.25">
      <c r="A71" s="201">
        <v>68</v>
      </c>
      <c r="B71" s="202" t="s">
        <v>1785</v>
      </c>
      <c r="C71" s="203" t="s">
        <v>1018</v>
      </c>
      <c r="D71" s="202">
        <v>1.06</v>
      </c>
      <c r="E71" s="206">
        <f t="shared" si="1"/>
        <v>13540.44</v>
      </c>
      <c r="F71" s="172"/>
    </row>
    <row r="72" spans="1:6" ht="30" x14ac:dyDescent="0.25">
      <c r="A72" s="201">
        <v>69</v>
      </c>
      <c r="B72" s="202" t="s">
        <v>1786</v>
      </c>
      <c r="C72" s="203" t="s">
        <v>1019</v>
      </c>
      <c r="D72" s="202">
        <v>1.51</v>
      </c>
      <c r="E72" s="206">
        <f t="shared" si="1"/>
        <v>19288.740000000002</v>
      </c>
    </row>
    <row r="73" spans="1:6" ht="30" x14ac:dyDescent="0.25">
      <c r="A73" s="201">
        <v>70</v>
      </c>
      <c r="B73" s="202" t="s">
        <v>1787</v>
      </c>
      <c r="C73" s="203" t="s">
        <v>1020</v>
      </c>
      <c r="D73" s="202">
        <v>2.4</v>
      </c>
      <c r="E73" s="206">
        <f t="shared" si="1"/>
        <v>30657.599999999999</v>
      </c>
      <c r="F73" s="172"/>
    </row>
    <row r="74" spans="1:6" ht="30" x14ac:dyDescent="0.25">
      <c r="A74" s="201">
        <v>71</v>
      </c>
      <c r="B74" s="202" t="s">
        <v>1788</v>
      </c>
      <c r="C74" s="203" t="s">
        <v>1021</v>
      </c>
      <c r="D74" s="202">
        <v>4.26</v>
      </c>
      <c r="E74" s="206">
        <f t="shared" si="1"/>
        <v>54417.24</v>
      </c>
      <c r="F74" s="172"/>
    </row>
    <row r="75" spans="1:6" ht="30" x14ac:dyDescent="0.25">
      <c r="A75" s="201">
        <v>72</v>
      </c>
      <c r="B75" s="202" t="s">
        <v>1789</v>
      </c>
      <c r="C75" s="203" t="s">
        <v>1022</v>
      </c>
      <c r="D75" s="202">
        <v>7.09</v>
      </c>
      <c r="E75" s="206">
        <f t="shared" si="1"/>
        <v>90567.66</v>
      </c>
      <c r="F75" s="172"/>
    </row>
    <row r="76" spans="1:6" ht="30" x14ac:dyDescent="0.25">
      <c r="A76" s="201">
        <v>73</v>
      </c>
      <c r="B76" s="202" t="s">
        <v>1790</v>
      </c>
      <c r="C76" s="203" t="s">
        <v>1023</v>
      </c>
      <c r="D76" s="202">
        <v>9.4600000000000009</v>
      </c>
      <c r="E76" s="206">
        <f t="shared" si="1"/>
        <v>120842.04</v>
      </c>
      <c r="F76" s="172"/>
    </row>
    <row r="77" spans="1:6" ht="30" x14ac:dyDescent="0.25">
      <c r="A77" s="201">
        <v>74</v>
      </c>
      <c r="B77" s="202" t="s">
        <v>1791</v>
      </c>
      <c r="C77" s="203" t="s">
        <v>1024</v>
      </c>
      <c r="D77" s="202">
        <v>14.57</v>
      </c>
      <c r="E77" s="206">
        <f t="shared" si="1"/>
        <v>186117.18</v>
      </c>
      <c r="F77" s="172"/>
    </row>
    <row r="78" spans="1:6" ht="30" x14ac:dyDescent="0.25">
      <c r="A78" s="201">
        <v>75</v>
      </c>
      <c r="B78" s="202" t="s">
        <v>1792</v>
      </c>
      <c r="C78" s="203" t="s">
        <v>1025</v>
      </c>
      <c r="D78" s="202">
        <v>20.010000000000002</v>
      </c>
      <c r="E78" s="374">
        <f t="shared" si="1"/>
        <v>255607.74</v>
      </c>
      <c r="F78" s="172"/>
    </row>
    <row r="79" spans="1:6" ht="60" x14ac:dyDescent="0.2">
      <c r="A79" s="487">
        <v>76</v>
      </c>
      <c r="B79" s="201" t="s">
        <v>2876</v>
      </c>
      <c r="C79" s="372" t="s">
        <v>2878</v>
      </c>
      <c r="D79" s="370">
        <v>33.29</v>
      </c>
      <c r="E79" s="394" t="s">
        <v>2879</v>
      </c>
      <c r="F79" s="393" t="s">
        <v>824</v>
      </c>
    </row>
    <row r="80" spans="1:6" ht="45" x14ac:dyDescent="0.25">
      <c r="A80" s="489"/>
      <c r="B80" s="201" t="s">
        <v>2877</v>
      </c>
      <c r="C80" s="373" t="s">
        <v>2869</v>
      </c>
      <c r="D80" s="370">
        <v>66.959999999999994</v>
      </c>
      <c r="E80" s="395" t="s">
        <v>2880</v>
      </c>
      <c r="F80" s="393" t="s">
        <v>824</v>
      </c>
    </row>
    <row r="81" spans="1:6" ht="45" x14ac:dyDescent="0.25">
      <c r="A81" s="201">
        <v>77</v>
      </c>
      <c r="B81" s="298" t="s">
        <v>1794</v>
      </c>
      <c r="C81" s="297" t="s">
        <v>1029</v>
      </c>
      <c r="D81" s="202">
        <v>2.4</v>
      </c>
      <c r="E81" s="206">
        <f t="shared" si="1"/>
        <v>30657.599999999999</v>
      </c>
      <c r="F81" s="172"/>
    </row>
    <row r="82" spans="1:6" ht="45" x14ac:dyDescent="0.25">
      <c r="A82" s="201">
        <v>78</v>
      </c>
      <c r="B82" s="202" t="s">
        <v>1795</v>
      </c>
      <c r="C82" s="203" t="s">
        <v>1796</v>
      </c>
      <c r="D82" s="202">
        <v>2.65</v>
      </c>
      <c r="E82" s="206">
        <f t="shared" si="1"/>
        <v>33851.1</v>
      </c>
      <c r="F82" s="172"/>
    </row>
    <row r="83" spans="1:6" ht="15.75" x14ac:dyDescent="0.25">
      <c r="A83" s="201">
        <v>79</v>
      </c>
      <c r="B83" s="202" t="s">
        <v>1797</v>
      </c>
      <c r="C83" s="203" t="s">
        <v>851</v>
      </c>
      <c r="D83" s="202">
        <v>0.74</v>
      </c>
      <c r="E83" s="206">
        <f t="shared" si="1"/>
        <v>9452.76</v>
      </c>
      <c r="F83" s="172"/>
    </row>
    <row r="84" spans="1:6" ht="30" x14ac:dyDescent="0.25">
      <c r="A84" s="201">
        <v>80</v>
      </c>
      <c r="B84" s="202" t="s">
        <v>1798</v>
      </c>
      <c r="C84" s="203" t="s">
        <v>852</v>
      </c>
      <c r="D84" s="202">
        <v>1.1200000000000001</v>
      </c>
      <c r="E84" s="206">
        <f t="shared" si="1"/>
        <v>14306.88</v>
      </c>
      <c r="F84" s="172"/>
    </row>
    <row r="85" spans="1:6" ht="30" x14ac:dyDescent="0.25">
      <c r="A85" s="201">
        <v>81</v>
      </c>
      <c r="B85" s="202" t="s">
        <v>1799</v>
      </c>
      <c r="C85" s="203" t="s">
        <v>853</v>
      </c>
      <c r="D85" s="202">
        <v>1.66</v>
      </c>
      <c r="E85" s="206">
        <f t="shared" si="1"/>
        <v>21204.84</v>
      </c>
      <c r="F85" s="172"/>
    </row>
    <row r="86" spans="1:6" ht="30" x14ac:dyDescent="0.25">
      <c r="A86" s="201">
        <v>82</v>
      </c>
      <c r="B86" s="202" t="s">
        <v>1800</v>
      </c>
      <c r="C86" s="203" t="s">
        <v>854</v>
      </c>
      <c r="D86" s="202">
        <v>2</v>
      </c>
      <c r="E86" s="206">
        <f t="shared" si="1"/>
        <v>25548</v>
      </c>
      <c r="F86" s="172"/>
    </row>
    <row r="87" spans="1:6" ht="30" x14ac:dyDescent="0.25">
      <c r="A87" s="201">
        <v>83</v>
      </c>
      <c r="B87" s="202" t="s">
        <v>1801</v>
      </c>
      <c r="C87" s="203" t="s">
        <v>855</v>
      </c>
      <c r="D87" s="202">
        <v>2.46</v>
      </c>
      <c r="E87" s="206">
        <f t="shared" si="1"/>
        <v>31424.04</v>
      </c>
      <c r="F87" s="172"/>
    </row>
    <row r="88" spans="1:6" ht="15.75" x14ac:dyDescent="0.25">
      <c r="A88" s="201">
        <v>84</v>
      </c>
      <c r="B88" s="202" t="s">
        <v>1802</v>
      </c>
      <c r="C88" s="203" t="s">
        <v>856</v>
      </c>
      <c r="D88" s="202">
        <v>45.5</v>
      </c>
      <c r="E88" s="206">
        <f t="shared" si="1"/>
        <v>581217</v>
      </c>
      <c r="F88" s="172"/>
    </row>
    <row r="89" spans="1:6" ht="15.75" x14ac:dyDescent="0.25">
      <c r="A89" s="201">
        <v>85</v>
      </c>
      <c r="B89" s="202" t="s">
        <v>1803</v>
      </c>
      <c r="C89" s="203" t="s">
        <v>857</v>
      </c>
      <c r="D89" s="202">
        <v>0.39</v>
      </c>
      <c r="E89" s="206">
        <f t="shared" si="1"/>
        <v>4981.8599999999997</v>
      </c>
      <c r="F89" s="172"/>
    </row>
    <row r="90" spans="1:6" ht="15.75" x14ac:dyDescent="0.25">
      <c r="A90" s="289">
        <v>86</v>
      </c>
      <c r="B90" s="287" t="s">
        <v>1804</v>
      </c>
      <c r="C90" s="283" t="s">
        <v>321</v>
      </c>
      <c r="D90" s="287">
        <v>0.96</v>
      </c>
      <c r="E90" s="206">
        <f>D90*$D$3*'5.3'!D8</f>
        <v>10423.58</v>
      </c>
      <c r="F90" s="172" t="s">
        <v>824</v>
      </c>
    </row>
    <row r="91" spans="1:6" ht="15.75" x14ac:dyDescent="0.25">
      <c r="A91" s="289">
        <v>87</v>
      </c>
      <c r="B91" s="287" t="s">
        <v>1805</v>
      </c>
      <c r="C91" s="283" t="s">
        <v>322</v>
      </c>
      <c r="D91" s="287">
        <v>1.44</v>
      </c>
      <c r="E91" s="206">
        <f>D91*$D$3*'5.3'!D9</f>
        <v>15635.38</v>
      </c>
      <c r="F91" s="172" t="s">
        <v>824</v>
      </c>
    </row>
    <row r="92" spans="1:6" ht="15.75" x14ac:dyDescent="0.25">
      <c r="A92" s="289">
        <v>88</v>
      </c>
      <c r="B92" s="287" t="s">
        <v>1806</v>
      </c>
      <c r="C92" s="283" t="s">
        <v>323</v>
      </c>
      <c r="D92" s="287">
        <v>1.95</v>
      </c>
      <c r="E92" s="206">
        <f>D92*$D$3*'5.3'!D10</f>
        <v>21172.91</v>
      </c>
      <c r="F92" s="172" t="s">
        <v>824</v>
      </c>
    </row>
    <row r="93" spans="1:6" ht="15.75" x14ac:dyDescent="0.25">
      <c r="A93" s="289">
        <v>89</v>
      </c>
      <c r="B93" s="287" t="s">
        <v>1807</v>
      </c>
      <c r="C93" s="283" t="s">
        <v>324</v>
      </c>
      <c r="D93" s="287">
        <v>2.17</v>
      </c>
      <c r="E93" s="206">
        <f>D93*$D$3*'5.3'!D11</f>
        <v>23561.64</v>
      </c>
      <c r="F93" s="172" t="s">
        <v>824</v>
      </c>
    </row>
    <row r="94" spans="1:6" ht="15.75" x14ac:dyDescent="0.25">
      <c r="A94" s="289">
        <v>90</v>
      </c>
      <c r="B94" s="287" t="s">
        <v>1808</v>
      </c>
      <c r="C94" s="283" t="s">
        <v>325</v>
      </c>
      <c r="D94" s="287">
        <v>3.84</v>
      </c>
      <c r="E94" s="206">
        <f>D94*$D$3*'5.3'!D12</f>
        <v>41694.339999999997</v>
      </c>
      <c r="F94" s="172" t="s">
        <v>824</v>
      </c>
    </row>
    <row r="95" spans="1:6" ht="30" x14ac:dyDescent="0.25">
      <c r="A95" s="201">
        <v>91</v>
      </c>
      <c r="B95" s="202" t="s">
        <v>1809</v>
      </c>
      <c r="C95" s="203" t="s">
        <v>858</v>
      </c>
      <c r="D95" s="202">
        <v>2.31</v>
      </c>
      <c r="E95" s="206">
        <f t="shared" si="1"/>
        <v>29507.94</v>
      </c>
      <c r="F95" s="172"/>
    </row>
    <row r="96" spans="1:6" ht="15.75" x14ac:dyDescent="0.25">
      <c r="A96" s="201">
        <v>92</v>
      </c>
      <c r="B96" s="202" t="s">
        <v>1810</v>
      </c>
      <c r="C96" s="203" t="s">
        <v>859</v>
      </c>
      <c r="D96" s="202">
        <v>0.89</v>
      </c>
      <c r="E96" s="206">
        <f t="shared" si="1"/>
        <v>11368.86</v>
      </c>
      <c r="F96" s="172"/>
    </row>
    <row r="97" spans="1:6" ht="15.75" x14ac:dyDescent="0.25">
      <c r="A97" s="201">
        <v>93</v>
      </c>
      <c r="B97" s="202" t="s">
        <v>1811</v>
      </c>
      <c r="C97" s="203" t="s">
        <v>860</v>
      </c>
      <c r="D97" s="202">
        <v>0.9</v>
      </c>
      <c r="E97" s="206">
        <f t="shared" si="1"/>
        <v>11496.6</v>
      </c>
      <c r="F97" s="172"/>
    </row>
    <row r="98" spans="1:6" ht="30" x14ac:dyDescent="0.25">
      <c r="A98" s="201">
        <v>94</v>
      </c>
      <c r="B98" s="202" t="s">
        <v>1812</v>
      </c>
      <c r="C98" s="203" t="s">
        <v>861</v>
      </c>
      <c r="D98" s="202">
        <v>1.46</v>
      </c>
      <c r="E98" s="206">
        <f t="shared" si="1"/>
        <v>18650.04</v>
      </c>
      <c r="F98" s="172"/>
    </row>
    <row r="99" spans="1:6" ht="30" x14ac:dyDescent="0.25">
      <c r="A99" s="201">
        <v>95</v>
      </c>
      <c r="B99" s="202" t="s">
        <v>1813</v>
      </c>
      <c r="C99" s="203" t="s">
        <v>862</v>
      </c>
      <c r="D99" s="202">
        <v>1.84</v>
      </c>
      <c r="E99" s="206">
        <f t="shared" si="1"/>
        <v>23504.16</v>
      </c>
      <c r="F99" s="172"/>
    </row>
    <row r="100" spans="1:6" ht="15.75" x14ac:dyDescent="0.25">
      <c r="A100" s="201">
        <v>96</v>
      </c>
      <c r="B100" s="202" t="s">
        <v>1814</v>
      </c>
      <c r="C100" s="203" t="s">
        <v>507</v>
      </c>
      <c r="D100" s="202">
        <v>2.1800000000000002</v>
      </c>
      <c r="E100" s="206">
        <f t="shared" si="1"/>
        <v>27847.32</v>
      </c>
      <c r="F100" s="172"/>
    </row>
    <row r="101" spans="1:6" ht="15.75" x14ac:dyDescent="0.25">
      <c r="A101" s="201">
        <v>97</v>
      </c>
      <c r="B101" s="202" t="s">
        <v>1815</v>
      </c>
      <c r="C101" s="203" t="s">
        <v>508</v>
      </c>
      <c r="D101" s="202">
        <v>4.3099999999999996</v>
      </c>
      <c r="E101" s="206">
        <f t="shared" si="1"/>
        <v>55055.94</v>
      </c>
      <c r="F101" s="172"/>
    </row>
    <row r="102" spans="1:6" ht="30" x14ac:dyDescent="0.25">
      <c r="A102" s="201">
        <v>98</v>
      </c>
      <c r="B102" s="202" t="s">
        <v>1816</v>
      </c>
      <c r="C102" s="203" t="s">
        <v>382</v>
      </c>
      <c r="D102" s="202">
        <v>0.98</v>
      </c>
      <c r="E102" s="206">
        <f t="shared" si="1"/>
        <v>12518.52</v>
      </c>
      <c r="F102" s="172"/>
    </row>
    <row r="103" spans="1:6" ht="15.75" x14ac:dyDescent="0.25">
      <c r="A103" s="201">
        <v>99</v>
      </c>
      <c r="B103" s="202" t="s">
        <v>1817</v>
      </c>
      <c r="C103" s="203" t="s">
        <v>863</v>
      </c>
      <c r="D103" s="202">
        <v>0.74</v>
      </c>
      <c r="E103" s="206">
        <f t="shared" si="1"/>
        <v>9452.76</v>
      </c>
      <c r="F103" s="172"/>
    </row>
    <row r="104" spans="1:6" ht="30" x14ac:dyDescent="0.25">
      <c r="A104" s="201">
        <v>100</v>
      </c>
      <c r="B104" s="202" t="s">
        <v>1818</v>
      </c>
      <c r="C104" s="203" t="s">
        <v>864</v>
      </c>
      <c r="D104" s="202">
        <v>1.32</v>
      </c>
      <c r="E104" s="206">
        <f t="shared" si="1"/>
        <v>16861.68</v>
      </c>
      <c r="F104" s="172"/>
    </row>
    <row r="105" spans="1:6" ht="15.75" x14ac:dyDescent="0.25">
      <c r="A105" s="201">
        <v>101</v>
      </c>
      <c r="B105" s="202" t="s">
        <v>1819</v>
      </c>
      <c r="C105" s="203" t="s">
        <v>94</v>
      </c>
      <c r="D105" s="202">
        <v>1.44</v>
      </c>
      <c r="E105" s="206">
        <f t="shared" si="1"/>
        <v>18394.560000000001</v>
      </c>
      <c r="F105" s="172"/>
    </row>
    <row r="106" spans="1:6" ht="15.75" x14ac:dyDescent="0.25">
      <c r="A106" s="201">
        <v>102</v>
      </c>
      <c r="B106" s="202" t="s">
        <v>1820</v>
      </c>
      <c r="C106" s="203" t="s">
        <v>95</v>
      </c>
      <c r="D106" s="202">
        <v>1.69</v>
      </c>
      <c r="E106" s="206">
        <f t="shared" si="1"/>
        <v>21588.06</v>
      </c>
      <c r="F106" s="172"/>
    </row>
    <row r="107" spans="1:6" ht="15.75" x14ac:dyDescent="0.25">
      <c r="A107" s="201">
        <v>103</v>
      </c>
      <c r="B107" s="202" t="s">
        <v>1821</v>
      </c>
      <c r="C107" s="203" t="s">
        <v>96</v>
      </c>
      <c r="D107" s="202">
        <v>2.4900000000000002</v>
      </c>
      <c r="E107" s="206">
        <f t="shared" si="1"/>
        <v>31807.26</v>
      </c>
      <c r="F107" s="172"/>
    </row>
    <row r="108" spans="1:6" ht="30" x14ac:dyDescent="0.25">
      <c r="A108" s="201">
        <v>104</v>
      </c>
      <c r="B108" s="202" t="s">
        <v>1822</v>
      </c>
      <c r="C108" s="203" t="s">
        <v>865</v>
      </c>
      <c r="D108" s="202">
        <v>1.05</v>
      </c>
      <c r="E108" s="206">
        <f t="shared" si="1"/>
        <v>13412.7</v>
      </c>
      <c r="F108" s="172"/>
    </row>
    <row r="109" spans="1:6" ht="30" x14ac:dyDescent="0.25">
      <c r="A109" s="201">
        <v>105</v>
      </c>
      <c r="B109" s="202" t="s">
        <v>1823</v>
      </c>
      <c r="C109" s="203" t="s">
        <v>866</v>
      </c>
      <c r="D109" s="202">
        <v>0.8</v>
      </c>
      <c r="E109" s="206">
        <f t="shared" si="1"/>
        <v>10219.200000000001</v>
      </c>
      <c r="F109" s="172"/>
    </row>
    <row r="110" spans="1:6" ht="15.75" x14ac:dyDescent="0.25">
      <c r="A110" s="201">
        <v>106</v>
      </c>
      <c r="B110" s="202" t="s">
        <v>1824</v>
      </c>
      <c r="C110" s="203" t="s">
        <v>867</v>
      </c>
      <c r="D110" s="202">
        <v>2.1800000000000002</v>
      </c>
      <c r="E110" s="206">
        <f t="shared" si="1"/>
        <v>27847.32</v>
      </c>
      <c r="F110" s="172"/>
    </row>
    <row r="111" spans="1:6" ht="15.75" x14ac:dyDescent="0.25">
      <c r="A111" s="201">
        <v>107</v>
      </c>
      <c r="B111" s="202" t="s">
        <v>1825</v>
      </c>
      <c r="C111" s="203" t="s">
        <v>100</v>
      </c>
      <c r="D111" s="202">
        <v>2.58</v>
      </c>
      <c r="E111" s="206">
        <f t="shared" si="1"/>
        <v>32956.92</v>
      </c>
      <c r="F111" s="172"/>
    </row>
    <row r="112" spans="1:6" ht="30" x14ac:dyDescent="0.25">
      <c r="A112" s="201">
        <v>108</v>
      </c>
      <c r="B112" s="202" t="s">
        <v>1826</v>
      </c>
      <c r="C112" s="203" t="s">
        <v>57</v>
      </c>
      <c r="D112" s="202">
        <v>1.97</v>
      </c>
      <c r="E112" s="206">
        <f t="shared" si="1"/>
        <v>25164.78</v>
      </c>
      <c r="F112" s="172"/>
    </row>
    <row r="113" spans="1:6" ht="30" x14ac:dyDescent="0.25">
      <c r="A113" s="201">
        <v>109</v>
      </c>
      <c r="B113" s="202" t="s">
        <v>1827</v>
      </c>
      <c r="C113" s="203" t="s">
        <v>58</v>
      </c>
      <c r="D113" s="202">
        <v>2.04</v>
      </c>
      <c r="E113" s="206">
        <f>D113*$D$3*'5.3'!D13</f>
        <v>27361.91</v>
      </c>
      <c r="F113" s="172" t="s">
        <v>824</v>
      </c>
    </row>
    <row r="114" spans="1:6" ht="30" x14ac:dyDescent="0.25">
      <c r="A114" s="201">
        <v>110</v>
      </c>
      <c r="B114" s="202" t="s">
        <v>1828</v>
      </c>
      <c r="C114" s="203" t="s">
        <v>722</v>
      </c>
      <c r="D114" s="202">
        <v>2.95</v>
      </c>
      <c r="E114" s="206">
        <f>D114*$D$3*'5.3'!D14</f>
        <v>39567.47</v>
      </c>
      <c r="F114" s="172" t="s">
        <v>824</v>
      </c>
    </row>
    <row r="115" spans="1:6" ht="15.75" x14ac:dyDescent="0.25">
      <c r="A115" s="201">
        <v>111</v>
      </c>
      <c r="B115" s="202" t="s">
        <v>1829</v>
      </c>
      <c r="C115" s="203" t="s">
        <v>868</v>
      </c>
      <c r="D115" s="202">
        <v>0.89</v>
      </c>
      <c r="E115" s="206">
        <f t="shared" si="1"/>
        <v>11368.86</v>
      </c>
      <c r="F115" s="172"/>
    </row>
    <row r="116" spans="1:6" ht="15.75" x14ac:dyDescent="0.25">
      <c r="A116" s="201">
        <v>112</v>
      </c>
      <c r="B116" s="202" t="s">
        <v>1830</v>
      </c>
      <c r="C116" s="203" t="s">
        <v>726</v>
      </c>
      <c r="D116" s="202">
        <v>0.75</v>
      </c>
      <c r="E116" s="206">
        <f t="shared" si="1"/>
        <v>9580.5</v>
      </c>
      <c r="F116" s="172"/>
    </row>
    <row r="117" spans="1:6" ht="15.75" x14ac:dyDescent="0.25">
      <c r="A117" s="201">
        <v>113</v>
      </c>
      <c r="B117" s="202" t="s">
        <v>1831</v>
      </c>
      <c r="C117" s="203" t="s">
        <v>727</v>
      </c>
      <c r="D117" s="202">
        <v>1</v>
      </c>
      <c r="E117" s="206">
        <f t="shared" si="1"/>
        <v>12774</v>
      </c>
      <c r="F117" s="172"/>
    </row>
    <row r="118" spans="1:6" ht="15.75" x14ac:dyDescent="0.25">
      <c r="A118" s="201">
        <v>114</v>
      </c>
      <c r="B118" s="202" t="s">
        <v>1832</v>
      </c>
      <c r="C118" s="203" t="s">
        <v>728</v>
      </c>
      <c r="D118" s="202">
        <v>4.34</v>
      </c>
      <c r="E118" s="206">
        <f t="shared" si="1"/>
        <v>55439.16</v>
      </c>
      <c r="F118" s="172"/>
    </row>
    <row r="119" spans="1:6" ht="15.75" x14ac:dyDescent="0.25">
      <c r="A119" s="201">
        <v>115</v>
      </c>
      <c r="B119" s="202" t="s">
        <v>1833</v>
      </c>
      <c r="C119" s="203" t="s">
        <v>869</v>
      </c>
      <c r="D119" s="202">
        <v>1.29</v>
      </c>
      <c r="E119" s="206">
        <f t="shared" si="1"/>
        <v>16478.46</v>
      </c>
      <c r="F119" s="172"/>
    </row>
    <row r="120" spans="1:6" ht="15.75" x14ac:dyDescent="0.25">
      <c r="A120" s="201">
        <v>116</v>
      </c>
      <c r="B120" s="202" t="s">
        <v>1834</v>
      </c>
      <c r="C120" s="203" t="s">
        <v>870</v>
      </c>
      <c r="D120" s="202">
        <v>2.6</v>
      </c>
      <c r="E120" s="206">
        <f t="shared" si="1"/>
        <v>33212.400000000001</v>
      </c>
      <c r="F120" s="172"/>
    </row>
    <row r="121" spans="1:6" ht="30" x14ac:dyDescent="0.25">
      <c r="A121" s="201">
        <v>117</v>
      </c>
      <c r="B121" s="202" t="s">
        <v>1835</v>
      </c>
      <c r="C121" s="203" t="s">
        <v>254</v>
      </c>
      <c r="D121" s="202">
        <v>2.11</v>
      </c>
      <c r="E121" s="206">
        <f>D121*$D$3*'5.3'!D15</f>
        <v>28300.799999999999</v>
      </c>
      <c r="F121" s="173" t="s">
        <v>824</v>
      </c>
    </row>
    <row r="122" spans="1:6" ht="30" x14ac:dyDescent="0.25">
      <c r="A122" s="201">
        <v>118</v>
      </c>
      <c r="B122" s="202" t="s">
        <v>1836</v>
      </c>
      <c r="C122" s="203" t="s">
        <v>255</v>
      </c>
      <c r="D122" s="202">
        <v>3.55</v>
      </c>
      <c r="E122" s="206">
        <f>D122*$D$3*'5.3'!D16</f>
        <v>47615.09</v>
      </c>
      <c r="F122" s="173" t="s">
        <v>824</v>
      </c>
    </row>
    <row r="123" spans="1:6" ht="26.25" customHeight="1" x14ac:dyDescent="0.25">
      <c r="A123" s="201">
        <v>119</v>
      </c>
      <c r="B123" s="202" t="s">
        <v>1837</v>
      </c>
      <c r="C123" s="203" t="s">
        <v>257</v>
      </c>
      <c r="D123" s="202">
        <v>1.57</v>
      </c>
      <c r="E123" s="206">
        <f t="shared" si="1"/>
        <v>20055.18</v>
      </c>
      <c r="F123" s="172"/>
    </row>
    <row r="124" spans="1:6" ht="15.75" x14ac:dyDescent="0.25">
      <c r="A124" s="201">
        <v>120</v>
      </c>
      <c r="B124" s="202" t="s">
        <v>1838</v>
      </c>
      <c r="C124" s="203" t="s">
        <v>258</v>
      </c>
      <c r="D124" s="202">
        <v>2.2599999999999998</v>
      </c>
      <c r="E124" s="206">
        <f t="shared" si="1"/>
        <v>28869.24</v>
      </c>
      <c r="F124" s="172"/>
    </row>
    <row r="125" spans="1:6" ht="15.75" x14ac:dyDescent="0.25">
      <c r="A125" s="201">
        <v>121</v>
      </c>
      <c r="B125" s="202" t="s">
        <v>1839</v>
      </c>
      <c r="C125" s="203" t="s">
        <v>259</v>
      </c>
      <c r="D125" s="202">
        <v>3.24</v>
      </c>
      <c r="E125" s="206">
        <f t="shared" si="1"/>
        <v>41387.760000000002</v>
      </c>
    </row>
    <row r="126" spans="1:6" ht="15.75" x14ac:dyDescent="0.25">
      <c r="A126" s="201">
        <v>122</v>
      </c>
      <c r="B126" s="202" t="s">
        <v>1840</v>
      </c>
      <c r="C126" s="203" t="s">
        <v>1054</v>
      </c>
      <c r="D126" s="202">
        <v>1.7</v>
      </c>
      <c r="E126" s="206">
        <f t="shared" si="1"/>
        <v>21715.8</v>
      </c>
    </row>
    <row r="127" spans="1:6" ht="15.75" x14ac:dyDescent="0.25">
      <c r="A127" s="201">
        <v>123</v>
      </c>
      <c r="B127" s="202" t="s">
        <v>1841</v>
      </c>
      <c r="C127" s="203" t="s">
        <v>260</v>
      </c>
      <c r="D127" s="202">
        <v>2.06</v>
      </c>
      <c r="E127" s="290">
        <f>D127*$D$3*'5.3'!D17</f>
        <v>27630.16</v>
      </c>
      <c r="F127" s="173" t="s">
        <v>824</v>
      </c>
    </row>
    <row r="128" spans="1:6" ht="15.75" x14ac:dyDescent="0.25">
      <c r="A128" s="201">
        <v>124</v>
      </c>
      <c r="B128" s="202" t="s">
        <v>1842</v>
      </c>
      <c r="C128" s="203" t="s">
        <v>261</v>
      </c>
      <c r="D128" s="202">
        <v>2.17</v>
      </c>
      <c r="E128" s="206">
        <f>D128*$D$3*'5.3'!D18</f>
        <v>29105.56</v>
      </c>
      <c r="F128" s="173" t="s">
        <v>824</v>
      </c>
    </row>
    <row r="129" spans="1:6" ht="15.75" x14ac:dyDescent="0.25">
      <c r="A129" s="201">
        <v>125</v>
      </c>
      <c r="B129" s="202" t="s">
        <v>1843</v>
      </c>
      <c r="C129" s="203" t="s">
        <v>871</v>
      </c>
      <c r="D129" s="202">
        <v>1.1000000000000001</v>
      </c>
      <c r="E129" s="206">
        <f t="shared" si="1"/>
        <v>14051.4</v>
      </c>
    </row>
    <row r="130" spans="1:6" ht="30" x14ac:dyDescent="0.25">
      <c r="A130" s="201">
        <v>126</v>
      </c>
      <c r="B130" s="202" t="s">
        <v>1844</v>
      </c>
      <c r="C130" s="203" t="s">
        <v>393</v>
      </c>
      <c r="D130" s="202">
        <v>0.88</v>
      </c>
      <c r="E130" s="206">
        <f t="shared" si="1"/>
        <v>11241.12</v>
      </c>
    </row>
    <row r="131" spans="1:6" ht="15.75" x14ac:dyDescent="0.25">
      <c r="A131" s="201">
        <v>127</v>
      </c>
      <c r="B131" s="202" t="s">
        <v>1845</v>
      </c>
      <c r="C131" s="203" t="s">
        <v>270</v>
      </c>
      <c r="D131" s="202">
        <v>0.92</v>
      </c>
      <c r="E131" s="206">
        <f t="shared" si="1"/>
        <v>11752.08</v>
      </c>
    </row>
    <row r="132" spans="1:6" ht="15.75" x14ac:dyDescent="0.25">
      <c r="A132" s="201">
        <v>128</v>
      </c>
      <c r="B132" s="202" t="s">
        <v>1846</v>
      </c>
      <c r="C132" s="203" t="s">
        <v>317</v>
      </c>
      <c r="D132" s="202">
        <v>1.56</v>
      </c>
      <c r="E132" s="206">
        <f t="shared" si="1"/>
        <v>19927.439999999999</v>
      </c>
    </row>
    <row r="133" spans="1:6" ht="15.75" x14ac:dyDescent="0.25">
      <c r="A133" s="201">
        <v>129</v>
      </c>
      <c r="B133" s="202" t="s">
        <v>1847</v>
      </c>
      <c r="C133" s="203" t="s">
        <v>872</v>
      </c>
      <c r="D133" s="202">
        <v>1.08</v>
      </c>
      <c r="E133" s="206">
        <f t="shared" si="1"/>
        <v>13795.92</v>
      </c>
    </row>
    <row r="134" spans="1:6" ht="48.75" customHeight="1" x14ac:dyDescent="0.25">
      <c r="A134" s="201">
        <v>130</v>
      </c>
      <c r="B134" s="202" t="s">
        <v>1848</v>
      </c>
      <c r="C134" s="203" t="s">
        <v>873</v>
      </c>
      <c r="D134" s="202">
        <v>1.41</v>
      </c>
      <c r="E134" s="206">
        <f t="shared" ref="E134:E163" si="2">D134*$D$3</f>
        <v>18011.34</v>
      </c>
      <c r="F134" s="172"/>
    </row>
    <row r="135" spans="1:6" ht="15.75" x14ac:dyDescent="0.25">
      <c r="A135" s="201">
        <v>131</v>
      </c>
      <c r="B135" s="202" t="s">
        <v>1849</v>
      </c>
      <c r="C135" s="203" t="s">
        <v>675</v>
      </c>
      <c r="D135" s="202">
        <v>2.58</v>
      </c>
      <c r="E135" s="206">
        <f t="shared" si="2"/>
        <v>32956.92</v>
      </c>
      <c r="F135" s="172"/>
    </row>
    <row r="136" spans="1:6" ht="30" x14ac:dyDescent="0.25">
      <c r="A136" s="201">
        <v>132</v>
      </c>
      <c r="B136" s="202" t="s">
        <v>1850</v>
      </c>
      <c r="C136" s="203" t="s">
        <v>874</v>
      </c>
      <c r="D136" s="202">
        <v>12.27</v>
      </c>
      <c r="E136" s="206">
        <f t="shared" si="2"/>
        <v>156736.98000000001</v>
      </c>
      <c r="F136" s="172"/>
    </row>
    <row r="137" spans="1:6" ht="15.75" x14ac:dyDescent="0.25">
      <c r="A137" s="201">
        <v>133</v>
      </c>
      <c r="B137" s="202" t="s">
        <v>1851</v>
      </c>
      <c r="C137" s="203" t="s">
        <v>801</v>
      </c>
      <c r="D137" s="202">
        <v>7.86</v>
      </c>
      <c r="E137" s="206">
        <f>D137*$D$3*'5.3'!D19</f>
        <v>80322.91</v>
      </c>
      <c r="F137" s="172" t="s">
        <v>824</v>
      </c>
    </row>
    <row r="138" spans="1:6" ht="30" x14ac:dyDescent="0.25">
      <c r="A138" s="201">
        <v>134</v>
      </c>
      <c r="B138" s="202" t="s">
        <v>1852</v>
      </c>
      <c r="C138" s="203" t="s">
        <v>875</v>
      </c>
      <c r="D138" s="202">
        <v>0.56000000000000005</v>
      </c>
      <c r="E138" s="206">
        <f t="shared" si="2"/>
        <v>7153.44</v>
      </c>
      <c r="F138" s="172"/>
    </row>
    <row r="139" spans="1:6" ht="45" x14ac:dyDescent="0.25">
      <c r="A139" s="201">
        <v>135</v>
      </c>
      <c r="B139" s="202" t="s">
        <v>1853</v>
      </c>
      <c r="C139" s="203" t="s">
        <v>876</v>
      </c>
      <c r="D139" s="202">
        <v>0.46</v>
      </c>
      <c r="E139" s="206">
        <f t="shared" si="2"/>
        <v>5876.04</v>
      </c>
      <c r="F139" s="172"/>
    </row>
    <row r="140" spans="1:6" ht="30" x14ac:dyDescent="0.25">
      <c r="A140" s="487">
        <v>136</v>
      </c>
      <c r="B140" s="202" t="s">
        <v>2359</v>
      </c>
      <c r="C140" s="171" t="s">
        <v>2349</v>
      </c>
      <c r="D140" s="202">
        <f>'5.1'!D140</f>
        <v>18.510000000000002</v>
      </c>
      <c r="E140" s="206">
        <f t="shared" si="2"/>
        <v>236446.74</v>
      </c>
      <c r="F140" s="172"/>
    </row>
    <row r="141" spans="1:6" ht="30" x14ac:dyDescent="0.25">
      <c r="A141" s="488"/>
      <c r="B141" s="202" t="s">
        <v>2360</v>
      </c>
      <c r="C141" s="171" t="s">
        <v>2350</v>
      </c>
      <c r="D141" s="202">
        <f>'5.1'!D141</f>
        <v>7.77</v>
      </c>
      <c r="E141" s="206">
        <f t="shared" si="2"/>
        <v>99253.98</v>
      </c>
      <c r="F141" s="172"/>
    </row>
    <row r="142" spans="1:6" ht="30" x14ac:dyDescent="0.25">
      <c r="A142" s="488"/>
      <c r="B142" s="202" t="s">
        <v>2361</v>
      </c>
      <c r="C142" s="171" t="s">
        <v>2351</v>
      </c>
      <c r="D142" s="202">
        <f>'5.1'!D142</f>
        <v>8.4700000000000006</v>
      </c>
      <c r="E142" s="206">
        <f t="shared" si="2"/>
        <v>108195.78</v>
      </c>
      <c r="F142" s="172"/>
    </row>
    <row r="143" spans="1:6" ht="30" x14ac:dyDescent="0.25">
      <c r="A143" s="488"/>
      <c r="B143" s="202" t="s">
        <v>2362</v>
      </c>
      <c r="C143" s="171" t="s">
        <v>2352</v>
      </c>
      <c r="D143" s="202">
        <f>'5.1'!D143</f>
        <v>7.62</v>
      </c>
      <c r="E143" s="206">
        <f t="shared" si="2"/>
        <v>97337.88</v>
      </c>
      <c r="F143" s="172"/>
    </row>
    <row r="144" spans="1:6" ht="30" x14ac:dyDescent="0.25">
      <c r="A144" s="488"/>
      <c r="B144" s="202" t="s">
        <v>2363</v>
      </c>
      <c r="C144" s="275" t="s">
        <v>2353</v>
      </c>
      <c r="D144" s="202">
        <f>'5.1'!D144</f>
        <v>9.49</v>
      </c>
      <c r="E144" s="206">
        <f t="shared" si="2"/>
        <v>121225.26</v>
      </c>
      <c r="F144" s="172"/>
    </row>
    <row r="145" spans="1:8" ht="30" x14ac:dyDescent="0.25">
      <c r="A145" s="488"/>
      <c r="B145" s="202" t="s">
        <v>2364</v>
      </c>
      <c r="C145" s="171" t="s">
        <v>2357</v>
      </c>
      <c r="D145" s="202">
        <f>'5.1'!D145</f>
        <v>5.82</v>
      </c>
      <c r="E145" s="206">
        <f t="shared" si="2"/>
        <v>74344.679999999993</v>
      </c>
      <c r="F145" s="172"/>
    </row>
    <row r="146" spans="1:8" ht="30" x14ac:dyDescent="0.25">
      <c r="A146" s="488"/>
      <c r="B146" s="202" t="s">
        <v>2365</v>
      </c>
      <c r="C146" s="171" t="s">
        <v>2358</v>
      </c>
      <c r="D146" s="202">
        <f>'5.1'!D146</f>
        <v>4.42</v>
      </c>
      <c r="E146" s="206">
        <f t="shared" si="2"/>
        <v>56461.08</v>
      </c>
      <c r="F146" s="172"/>
    </row>
    <row r="147" spans="1:8" ht="30" x14ac:dyDescent="0.25">
      <c r="A147" s="488"/>
      <c r="B147" s="202" t="s">
        <v>2366</v>
      </c>
      <c r="C147" s="275" t="s">
        <v>2354</v>
      </c>
      <c r="D147" s="202">
        <f>'5.1'!D147</f>
        <v>2.75</v>
      </c>
      <c r="E147" s="206">
        <f t="shared" si="2"/>
        <v>35128.5</v>
      </c>
      <c r="F147" s="172"/>
    </row>
    <row r="148" spans="1:8" ht="30" x14ac:dyDescent="0.25">
      <c r="A148" s="488"/>
      <c r="B148" s="202" t="s">
        <v>2367</v>
      </c>
      <c r="C148" s="275" t="s">
        <v>2355</v>
      </c>
      <c r="D148" s="202">
        <f>'5.1'!D148</f>
        <v>3.28</v>
      </c>
      <c r="E148" s="206">
        <f t="shared" si="2"/>
        <v>41898.720000000001</v>
      </c>
      <c r="F148" s="172"/>
    </row>
    <row r="149" spans="1:8" ht="30" x14ac:dyDescent="0.25">
      <c r="A149" s="489"/>
      <c r="B149" s="202" t="s">
        <v>2368</v>
      </c>
      <c r="C149" s="275" t="s">
        <v>2356</v>
      </c>
      <c r="D149" s="202">
        <f>'5.1'!D149</f>
        <v>1.32</v>
      </c>
      <c r="E149" s="206">
        <f t="shared" si="2"/>
        <v>16861.68</v>
      </c>
      <c r="F149" s="172"/>
    </row>
    <row r="150" spans="1:8" s="175" customFormat="1" ht="29.25" customHeight="1" x14ac:dyDescent="0.25">
      <c r="A150" s="201">
        <v>137</v>
      </c>
      <c r="B150" s="202" t="s">
        <v>1854</v>
      </c>
      <c r="C150" s="203" t="s">
        <v>619</v>
      </c>
      <c r="D150" s="202">
        <v>7.4</v>
      </c>
      <c r="E150" s="206">
        <f t="shared" si="2"/>
        <v>94527.6</v>
      </c>
    </row>
    <row r="151" spans="1:8" ht="30" x14ac:dyDescent="0.25">
      <c r="A151" s="201">
        <v>138</v>
      </c>
      <c r="B151" s="202" t="s">
        <v>1855</v>
      </c>
      <c r="C151" s="203" t="s">
        <v>451</v>
      </c>
      <c r="D151" s="202">
        <v>0.4</v>
      </c>
      <c r="E151" s="206">
        <f t="shared" si="2"/>
        <v>5109.6000000000004</v>
      </c>
      <c r="F151" s="172"/>
    </row>
    <row r="152" spans="1:8" ht="30" x14ac:dyDescent="0.25">
      <c r="A152" s="201">
        <v>139</v>
      </c>
      <c r="B152" s="202" t="s">
        <v>1856</v>
      </c>
      <c r="C152" s="203" t="s">
        <v>1055</v>
      </c>
      <c r="D152" s="202">
        <v>1.61</v>
      </c>
      <c r="E152" s="206">
        <f t="shared" si="2"/>
        <v>20566.14</v>
      </c>
      <c r="F152" s="172"/>
    </row>
    <row r="153" spans="1:8" ht="30" x14ac:dyDescent="0.25">
      <c r="A153" s="201">
        <v>140</v>
      </c>
      <c r="B153" s="202" t="s">
        <v>1857</v>
      </c>
      <c r="C153" s="203" t="s">
        <v>1056</v>
      </c>
      <c r="D153" s="202">
        <v>1.94</v>
      </c>
      <c r="E153" s="206">
        <f t="shared" si="2"/>
        <v>24781.56</v>
      </c>
      <c r="F153" s="172"/>
      <c r="H153" s="213"/>
    </row>
    <row r="154" spans="1:8" ht="45" x14ac:dyDescent="0.25">
      <c r="A154" s="201">
        <v>141</v>
      </c>
      <c r="B154" s="202" t="s">
        <v>1858</v>
      </c>
      <c r="C154" s="203" t="s">
        <v>1057</v>
      </c>
      <c r="D154" s="202">
        <v>1.52</v>
      </c>
      <c r="E154" s="206">
        <f t="shared" si="2"/>
        <v>19416.48</v>
      </c>
      <c r="F154" s="172"/>
    </row>
    <row r="155" spans="1:8" ht="45" x14ac:dyDescent="0.25">
      <c r="A155" s="201">
        <v>142</v>
      </c>
      <c r="B155" s="202" t="s">
        <v>1859</v>
      </c>
      <c r="C155" s="203" t="s">
        <v>1058</v>
      </c>
      <c r="D155" s="202">
        <v>1.82</v>
      </c>
      <c r="E155" s="206">
        <f t="shared" si="2"/>
        <v>23248.68</v>
      </c>
      <c r="F155" s="172"/>
    </row>
    <row r="156" spans="1:8" ht="33" customHeight="1" x14ac:dyDescent="0.25">
      <c r="A156" s="201">
        <v>143</v>
      </c>
      <c r="B156" s="202" t="s">
        <v>1860</v>
      </c>
      <c r="C156" s="203" t="s">
        <v>1251</v>
      </c>
      <c r="D156" s="202">
        <v>1.39</v>
      </c>
      <c r="E156" s="206">
        <f t="shared" si="2"/>
        <v>17755.86</v>
      </c>
    </row>
    <row r="157" spans="1:8" ht="15.75" x14ac:dyDescent="0.25">
      <c r="A157" s="201">
        <v>144</v>
      </c>
      <c r="B157" s="202" t="s">
        <v>1861</v>
      </c>
      <c r="C157" s="203" t="s">
        <v>1248</v>
      </c>
      <c r="D157" s="202">
        <v>1.67</v>
      </c>
      <c r="E157" s="206">
        <f t="shared" si="2"/>
        <v>21332.58</v>
      </c>
    </row>
    <row r="158" spans="1:8" ht="30" x14ac:dyDescent="0.25">
      <c r="A158" s="201">
        <v>145</v>
      </c>
      <c r="B158" s="202" t="s">
        <v>1862</v>
      </c>
      <c r="C158" s="203" t="s">
        <v>1863</v>
      </c>
      <c r="D158" s="202">
        <v>0.85</v>
      </c>
      <c r="E158" s="206">
        <f t="shared" si="2"/>
        <v>10857.9</v>
      </c>
      <c r="F158" s="173" t="s">
        <v>824</v>
      </c>
    </row>
    <row r="159" spans="1:8" ht="30" x14ac:dyDescent="0.25">
      <c r="A159" s="201">
        <v>146</v>
      </c>
      <c r="B159" s="202" t="s">
        <v>1864</v>
      </c>
      <c r="C159" s="203" t="s">
        <v>1701</v>
      </c>
      <c r="D159" s="202">
        <v>1.0900000000000001</v>
      </c>
      <c r="E159" s="206">
        <f t="shared" si="2"/>
        <v>13923.66</v>
      </c>
      <c r="F159" s="173" t="s">
        <v>824</v>
      </c>
    </row>
    <row r="160" spans="1:8" ht="30" x14ac:dyDescent="0.25">
      <c r="A160" s="201">
        <v>147</v>
      </c>
      <c r="B160" s="202" t="s">
        <v>1865</v>
      </c>
      <c r="C160" s="203" t="s">
        <v>756</v>
      </c>
      <c r="D160" s="202">
        <v>1.5</v>
      </c>
      <c r="E160" s="206">
        <f t="shared" si="2"/>
        <v>19161</v>
      </c>
    </row>
    <row r="161" spans="1:5" ht="30" x14ac:dyDescent="0.25">
      <c r="A161" s="201">
        <v>148</v>
      </c>
      <c r="B161" s="202" t="s">
        <v>1866</v>
      </c>
      <c r="C161" s="203" t="s">
        <v>877</v>
      </c>
      <c r="D161" s="202">
        <v>1.8</v>
      </c>
      <c r="E161" s="206">
        <f t="shared" si="2"/>
        <v>22993.200000000001</v>
      </c>
    </row>
    <row r="162" spans="1:5" ht="30" x14ac:dyDescent="0.25">
      <c r="A162" s="201">
        <v>149</v>
      </c>
      <c r="B162" s="202" t="s">
        <v>1867</v>
      </c>
      <c r="C162" s="203" t="s">
        <v>396</v>
      </c>
      <c r="D162" s="202">
        <v>2.75</v>
      </c>
      <c r="E162" s="206">
        <f t="shared" si="2"/>
        <v>35128.5</v>
      </c>
    </row>
    <row r="163" spans="1:5" ht="30" x14ac:dyDescent="0.25">
      <c r="A163" s="201">
        <v>150</v>
      </c>
      <c r="B163" s="202" t="s">
        <v>1868</v>
      </c>
      <c r="C163" s="203" t="s">
        <v>878</v>
      </c>
      <c r="D163" s="202">
        <v>2.35</v>
      </c>
      <c r="E163" s="206">
        <f t="shared" si="2"/>
        <v>30018.9</v>
      </c>
    </row>
    <row r="164" spans="1:5" ht="31.5" customHeight="1" x14ac:dyDescent="0.2">
      <c r="A164" s="486" t="s">
        <v>2345</v>
      </c>
      <c r="B164" s="486"/>
      <c r="C164" s="486"/>
      <c r="D164" s="486"/>
      <c r="E164" s="486"/>
    </row>
  </sheetData>
  <mergeCells count="5">
    <mergeCell ref="A2:E2"/>
    <mergeCell ref="D1:F1"/>
    <mergeCell ref="A164:E164"/>
    <mergeCell ref="A140:A149"/>
    <mergeCell ref="A79:A80"/>
  </mergeCells>
  <pageMargins left="0.78740157480314965" right="0.39370078740157483" top="0.59055118110236227" bottom="0.78740157480314965" header="0.51181102362204722" footer="0.51181102362204722"/>
  <pageSetup paperSize="9" scale="7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165"/>
  <sheetViews>
    <sheetView view="pageBreakPreview" zoomScale="98" zoomScaleNormal="100" zoomScaleSheetLayoutView="98" workbookViewId="0">
      <pane ySplit="3" topLeftCell="A79" activePane="bottomLeft" state="frozen"/>
      <selection pane="bottomLeft" activeCell="C80" sqref="C80"/>
    </sheetView>
  </sheetViews>
  <sheetFormatPr defaultColWidth="8.85546875" defaultRowHeight="15" x14ac:dyDescent="0.2"/>
  <cols>
    <col min="1" max="1" width="9.140625" style="16" customWidth="1"/>
    <col min="2" max="2" width="14.5703125" style="16" customWidth="1"/>
    <col min="3" max="3" width="55.85546875" style="1" customWidth="1"/>
    <col min="4" max="4" width="28.5703125" style="84" customWidth="1"/>
    <col min="5" max="6" width="11" style="16" customWidth="1"/>
    <col min="7" max="16384" width="8.85546875" style="16"/>
  </cols>
  <sheetData>
    <row r="1" spans="1:4" ht="54.75" customHeight="1" x14ac:dyDescent="0.25">
      <c r="A1" s="200"/>
      <c r="B1" s="200"/>
      <c r="D1" s="277" t="s">
        <v>2588</v>
      </c>
    </row>
    <row r="2" spans="1:4" s="8" customFormat="1" ht="54" customHeight="1" x14ac:dyDescent="0.2">
      <c r="A2" s="490" t="s">
        <v>880</v>
      </c>
      <c r="B2" s="490"/>
      <c r="C2" s="490"/>
      <c r="D2" s="490"/>
    </row>
    <row r="3" spans="1:4" s="8" customFormat="1" ht="64.5" customHeight="1" x14ac:dyDescent="0.2">
      <c r="A3" s="207" t="s">
        <v>202</v>
      </c>
      <c r="B3" s="207" t="s">
        <v>1330</v>
      </c>
      <c r="C3" s="207" t="s">
        <v>1870</v>
      </c>
      <c r="D3" s="207" t="s">
        <v>517</v>
      </c>
    </row>
    <row r="4" spans="1:4" x14ac:dyDescent="0.2">
      <c r="A4" s="201">
        <v>1</v>
      </c>
      <c r="B4" s="202" t="s">
        <v>1713</v>
      </c>
      <c r="C4" s="203" t="s">
        <v>827</v>
      </c>
      <c r="D4" s="202">
        <v>0.83</v>
      </c>
    </row>
    <row r="5" spans="1:4" x14ac:dyDescent="0.2">
      <c r="A5" s="201">
        <v>2</v>
      </c>
      <c r="B5" s="202" t="s">
        <v>1714</v>
      </c>
      <c r="C5" s="203" t="s">
        <v>828</v>
      </c>
      <c r="D5" s="202">
        <v>0.66</v>
      </c>
    </row>
    <row r="6" spans="1:4" x14ac:dyDescent="0.2">
      <c r="A6" s="201">
        <v>3</v>
      </c>
      <c r="B6" s="202" t="s">
        <v>1715</v>
      </c>
      <c r="C6" s="203" t="s">
        <v>677</v>
      </c>
      <c r="D6" s="202">
        <v>0.71</v>
      </c>
    </row>
    <row r="7" spans="1:4" x14ac:dyDescent="0.2">
      <c r="A7" s="201">
        <v>4</v>
      </c>
      <c r="B7" s="202" t="s">
        <v>1716</v>
      </c>
      <c r="C7" s="203" t="s">
        <v>678</v>
      </c>
      <c r="D7" s="202">
        <v>1.06</v>
      </c>
    </row>
    <row r="8" spans="1:4" x14ac:dyDescent="0.2">
      <c r="A8" s="201">
        <v>5</v>
      </c>
      <c r="B8" s="202" t="s">
        <v>1717</v>
      </c>
      <c r="C8" s="203" t="s">
        <v>1050</v>
      </c>
      <c r="D8" s="202">
        <v>9.7899999999999991</v>
      </c>
    </row>
    <row r="9" spans="1:4" x14ac:dyDescent="0.2">
      <c r="A9" s="201">
        <v>6</v>
      </c>
      <c r="B9" s="202" t="s">
        <v>1718</v>
      </c>
      <c r="C9" s="203" t="s">
        <v>829</v>
      </c>
      <c r="D9" s="202">
        <v>0.33</v>
      </c>
    </row>
    <row r="10" spans="1:4" x14ac:dyDescent="0.2">
      <c r="A10" s="201">
        <v>7</v>
      </c>
      <c r="B10" s="202" t="s">
        <v>1719</v>
      </c>
      <c r="C10" s="203" t="s">
        <v>1720</v>
      </c>
      <c r="D10" s="202">
        <v>1.04</v>
      </c>
    </row>
    <row r="11" spans="1:4" x14ac:dyDescent="0.2">
      <c r="A11" s="201">
        <v>8</v>
      </c>
      <c r="B11" s="202" t="s">
        <v>1721</v>
      </c>
      <c r="C11" s="203" t="s">
        <v>670</v>
      </c>
      <c r="D11" s="202">
        <v>0.98</v>
      </c>
    </row>
    <row r="12" spans="1:4" x14ac:dyDescent="0.2">
      <c r="A12" s="201">
        <v>9</v>
      </c>
      <c r="B12" s="202" t="s">
        <v>1722</v>
      </c>
      <c r="C12" s="203" t="s">
        <v>830</v>
      </c>
      <c r="D12" s="202">
        <v>0.89</v>
      </c>
    </row>
    <row r="13" spans="1:4" x14ac:dyDescent="0.2">
      <c r="A13" s="201">
        <v>10</v>
      </c>
      <c r="B13" s="202" t="s">
        <v>1723</v>
      </c>
      <c r="C13" s="203" t="s">
        <v>1051</v>
      </c>
      <c r="D13" s="202">
        <v>0.91</v>
      </c>
    </row>
    <row r="14" spans="1:4" x14ac:dyDescent="0.2">
      <c r="A14" s="201">
        <v>11</v>
      </c>
      <c r="B14" s="202" t="s">
        <v>1724</v>
      </c>
      <c r="C14" s="203" t="s">
        <v>1052</v>
      </c>
      <c r="D14" s="202">
        <v>2.41</v>
      </c>
    </row>
    <row r="15" spans="1:4" x14ac:dyDescent="0.2">
      <c r="A15" s="201">
        <v>12</v>
      </c>
      <c r="B15" s="202" t="s">
        <v>1725</v>
      </c>
      <c r="C15" s="203" t="s">
        <v>454</v>
      </c>
      <c r="D15" s="202">
        <v>7.77</v>
      </c>
    </row>
    <row r="16" spans="1:4" ht="45" x14ac:dyDescent="0.2">
      <c r="A16" s="201">
        <v>13</v>
      </c>
      <c r="B16" s="202" t="s">
        <v>1726</v>
      </c>
      <c r="C16" s="203" t="s">
        <v>455</v>
      </c>
      <c r="D16" s="202">
        <v>6.3</v>
      </c>
    </row>
    <row r="17" spans="1:4" ht="30" x14ac:dyDescent="0.2">
      <c r="A17" s="201">
        <v>14</v>
      </c>
      <c r="B17" s="202" t="s">
        <v>1727</v>
      </c>
      <c r="C17" s="203" t="s">
        <v>1026</v>
      </c>
      <c r="D17" s="202">
        <v>3.73</v>
      </c>
    </row>
    <row r="18" spans="1:4" ht="45" x14ac:dyDescent="0.2">
      <c r="A18" s="201">
        <v>15</v>
      </c>
      <c r="B18" s="202" t="s">
        <v>1728</v>
      </c>
      <c r="C18" s="203" t="s">
        <v>1027</v>
      </c>
      <c r="D18" s="202">
        <v>14.41</v>
      </c>
    </row>
    <row r="19" spans="1:4" x14ac:dyDescent="0.2">
      <c r="A19" s="201">
        <v>16</v>
      </c>
      <c r="B19" s="202" t="s">
        <v>1729</v>
      </c>
      <c r="C19" s="203" t="s">
        <v>275</v>
      </c>
      <c r="D19" s="202">
        <v>14.23</v>
      </c>
    </row>
    <row r="20" spans="1:4" ht="30" x14ac:dyDescent="0.2">
      <c r="A20" s="201">
        <v>17</v>
      </c>
      <c r="B20" s="202" t="s">
        <v>1730</v>
      </c>
      <c r="C20" s="203" t="s">
        <v>276</v>
      </c>
      <c r="D20" s="202">
        <v>10.34</v>
      </c>
    </row>
    <row r="21" spans="1:4" x14ac:dyDescent="0.2">
      <c r="A21" s="201">
        <v>18</v>
      </c>
      <c r="B21" s="202" t="s">
        <v>1731</v>
      </c>
      <c r="C21" s="203" t="s">
        <v>831</v>
      </c>
      <c r="D21" s="202">
        <v>1.54</v>
      </c>
    </row>
    <row r="22" spans="1:4" x14ac:dyDescent="0.2">
      <c r="A22" s="201">
        <v>19</v>
      </c>
      <c r="B22" s="202" t="s">
        <v>1732</v>
      </c>
      <c r="C22" s="203" t="s">
        <v>832</v>
      </c>
      <c r="D22" s="202">
        <v>0.98</v>
      </c>
    </row>
    <row r="23" spans="1:4" ht="45" x14ac:dyDescent="0.2">
      <c r="A23" s="201">
        <v>20</v>
      </c>
      <c r="B23" s="202" t="s">
        <v>1733</v>
      </c>
      <c r="C23" s="203" t="s">
        <v>277</v>
      </c>
      <c r="D23" s="202">
        <v>7.95</v>
      </c>
    </row>
    <row r="24" spans="1:4" x14ac:dyDescent="0.2">
      <c r="A24" s="201">
        <v>21</v>
      </c>
      <c r="B24" s="202" t="s">
        <v>1734</v>
      </c>
      <c r="C24" s="203" t="s">
        <v>833</v>
      </c>
      <c r="D24" s="202">
        <v>1.38</v>
      </c>
    </row>
    <row r="25" spans="1:4" x14ac:dyDescent="0.2">
      <c r="A25" s="201">
        <v>22</v>
      </c>
      <c r="B25" s="202" t="s">
        <v>1735</v>
      </c>
      <c r="C25" s="203" t="s">
        <v>834</v>
      </c>
      <c r="D25" s="202">
        <v>2.09</v>
      </c>
    </row>
    <row r="26" spans="1:4" x14ac:dyDescent="0.2">
      <c r="A26" s="201">
        <v>23</v>
      </c>
      <c r="B26" s="202" t="s">
        <v>1736</v>
      </c>
      <c r="C26" s="203" t="s">
        <v>835</v>
      </c>
      <c r="D26" s="202">
        <v>1.6</v>
      </c>
    </row>
    <row r="27" spans="1:4" x14ac:dyDescent="0.2">
      <c r="A27" s="201">
        <v>24</v>
      </c>
      <c r="B27" s="202" t="s">
        <v>1737</v>
      </c>
      <c r="C27" s="203" t="s">
        <v>103</v>
      </c>
      <c r="D27" s="202">
        <v>1.49</v>
      </c>
    </row>
    <row r="28" spans="1:4" x14ac:dyDescent="0.2">
      <c r="A28" s="201">
        <v>25</v>
      </c>
      <c r="B28" s="202" t="s">
        <v>1738</v>
      </c>
      <c r="C28" s="203" t="s">
        <v>836</v>
      </c>
      <c r="D28" s="202">
        <v>1.36</v>
      </c>
    </row>
    <row r="29" spans="1:4" x14ac:dyDescent="0.2">
      <c r="A29" s="201">
        <v>26</v>
      </c>
      <c r="B29" s="202" t="s">
        <v>1739</v>
      </c>
      <c r="C29" s="203" t="s">
        <v>837</v>
      </c>
      <c r="D29" s="202">
        <v>2.75</v>
      </c>
    </row>
    <row r="30" spans="1:4" ht="30" x14ac:dyDescent="0.2">
      <c r="A30" s="201">
        <v>27</v>
      </c>
      <c r="B30" s="202" t="s">
        <v>1740</v>
      </c>
      <c r="C30" s="203" t="s">
        <v>1741</v>
      </c>
      <c r="D30" s="202">
        <v>1.1000000000000001</v>
      </c>
    </row>
    <row r="31" spans="1:4" ht="30" x14ac:dyDescent="0.2">
      <c r="A31" s="201">
        <v>28</v>
      </c>
      <c r="B31" s="202" t="s">
        <v>1742</v>
      </c>
      <c r="C31" s="203" t="s">
        <v>1743</v>
      </c>
      <c r="D31" s="202">
        <v>4.9000000000000004</v>
      </c>
    </row>
    <row r="32" spans="1:4" ht="30" x14ac:dyDescent="0.2">
      <c r="A32" s="201">
        <v>29</v>
      </c>
      <c r="B32" s="202" t="s">
        <v>1744</v>
      </c>
      <c r="C32" s="203" t="s">
        <v>1745</v>
      </c>
      <c r="D32" s="202">
        <v>22.2</v>
      </c>
    </row>
    <row r="33" spans="1:4" x14ac:dyDescent="0.2">
      <c r="A33" s="201">
        <v>30</v>
      </c>
      <c r="B33" s="202" t="s">
        <v>1746</v>
      </c>
      <c r="C33" s="203" t="s">
        <v>838</v>
      </c>
      <c r="D33" s="202">
        <v>0.97</v>
      </c>
    </row>
    <row r="34" spans="1:4" x14ac:dyDescent="0.2">
      <c r="A34" s="201">
        <v>31</v>
      </c>
      <c r="B34" s="202" t="s">
        <v>1747</v>
      </c>
      <c r="C34" s="203" t="s">
        <v>839</v>
      </c>
      <c r="D34" s="202">
        <v>1.1599999999999999</v>
      </c>
    </row>
    <row r="35" spans="1:4" x14ac:dyDescent="0.2">
      <c r="A35" s="201">
        <v>32</v>
      </c>
      <c r="B35" s="202" t="s">
        <v>1748</v>
      </c>
      <c r="C35" s="203" t="s">
        <v>840</v>
      </c>
      <c r="D35" s="202">
        <v>0.97</v>
      </c>
    </row>
    <row r="36" spans="1:4" ht="30" x14ac:dyDescent="0.2">
      <c r="A36" s="201">
        <v>33</v>
      </c>
      <c r="B36" s="202" t="s">
        <v>1749</v>
      </c>
      <c r="C36" s="203" t="s">
        <v>499</v>
      </c>
      <c r="D36" s="202">
        <v>0.52</v>
      </c>
    </row>
    <row r="37" spans="1:4" ht="30" x14ac:dyDescent="0.2">
      <c r="A37" s="201">
        <v>34</v>
      </c>
      <c r="B37" s="202" t="s">
        <v>1750</v>
      </c>
      <c r="C37" s="203" t="s">
        <v>500</v>
      </c>
      <c r="D37" s="202">
        <v>0.65</v>
      </c>
    </row>
    <row r="38" spans="1:4" x14ac:dyDescent="0.2">
      <c r="A38" s="201">
        <v>35</v>
      </c>
      <c r="B38" s="202" t="s">
        <v>1751</v>
      </c>
      <c r="C38" s="203" t="s">
        <v>841</v>
      </c>
      <c r="D38" s="202">
        <v>0.8</v>
      </c>
    </row>
    <row r="39" spans="1:4" ht="30" x14ac:dyDescent="0.2">
      <c r="A39" s="201">
        <v>36</v>
      </c>
      <c r="B39" s="202" t="s">
        <v>1752</v>
      </c>
      <c r="C39" s="203" t="s">
        <v>842</v>
      </c>
      <c r="D39" s="202">
        <v>3.39</v>
      </c>
    </row>
    <row r="40" spans="1:4" ht="75" x14ac:dyDescent="0.2">
      <c r="A40" s="201">
        <v>37</v>
      </c>
      <c r="B40" s="202" t="s">
        <v>1753</v>
      </c>
      <c r="C40" s="203" t="s">
        <v>1053</v>
      </c>
      <c r="D40" s="202">
        <v>5.07</v>
      </c>
    </row>
    <row r="41" spans="1:4" x14ac:dyDescent="0.2">
      <c r="A41" s="201">
        <v>38</v>
      </c>
      <c r="B41" s="202" t="s">
        <v>1754</v>
      </c>
      <c r="C41" s="203" t="s">
        <v>386</v>
      </c>
      <c r="D41" s="202">
        <v>1.53</v>
      </c>
    </row>
    <row r="42" spans="1:4" x14ac:dyDescent="0.2">
      <c r="A42" s="201">
        <v>39</v>
      </c>
      <c r="B42" s="202" t="s">
        <v>1755</v>
      </c>
      <c r="C42" s="203" t="s">
        <v>387</v>
      </c>
      <c r="D42" s="202">
        <v>3.17</v>
      </c>
    </row>
    <row r="43" spans="1:4" x14ac:dyDescent="0.2">
      <c r="A43" s="201">
        <v>40</v>
      </c>
      <c r="B43" s="202" t="s">
        <v>1756</v>
      </c>
      <c r="C43" s="203" t="s">
        <v>843</v>
      </c>
      <c r="D43" s="202">
        <v>0.98</v>
      </c>
    </row>
    <row r="44" spans="1:4" ht="30" x14ac:dyDescent="0.2">
      <c r="A44" s="201">
        <v>41</v>
      </c>
      <c r="B44" s="202" t="s">
        <v>1757</v>
      </c>
      <c r="C44" s="203" t="s">
        <v>1758</v>
      </c>
      <c r="D44" s="202">
        <v>1.75</v>
      </c>
    </row>
    <row r="45" spans="1:4" ht="30" x14ac:dyDescent="0.2">
      <c r="A45" s="201">
        <v>42</v>
      </c>
      <c r="B45" s="202" t="s">
        <v>1759</v>
      </c>
      <c r="C45" s="203" t="s">
        <v>1425</v>
      </c>
      <c r="D45" s="202">
        <v>2.89</v>
      </c>
    </row>
    <row r="46" spans="1:4" ht="45" x14ac:dyDescent="0.2">
      <c r="A46" s="201">
        <v>43</v>
      </c>
      <c r="B46" s="202" t="s">
        <v>1760</v>
      </c>
      <c r="C46" s="203" t="s">
        <v>844</v>
      </c>
      <c r="D46" s="202">
        <v>0.94</v>
      </c>
    </row>
    <row r="47" spans="1:4" x14ac:dyDescent="0.2">
      <c r="A47" s="201">
        <v>44</v>
      </c>
      <c r="B47" s="202" t="s">
        <v>1761</v>
      </c>
      <c r="C47" s="203" t="s">
        <v>845</v>
      </c>
      <c r="D47" s="202">
        <v>2.57</v>
      </c>
    </row>
    <row r="48" spans="1:4" x14ac:dyDescent="0.2">
      <c r="A48" s="201">
        <v>45</v>
      </c>
      <c r="B48" s="202" t="s">
        <v>1762</v>
      </c>
      <c r="C48" s="203" t="s">
        <v>846</v>
      </c>
      <c r="D48" s="202">
        <v>1.79</v>
      </c>
    </row>
    <row r="49" spans="1:4" ht="30" x14ac:dyDescent="0.2">
      <c r="A49" s="201">
        <v>46</v>
      </c>
      <c r="B49" s="202" t="s">
        <v>1763</v>
      </c>
      <c r="C49" s="203" t="s">
        <v>847</v>
      </c>
      <c r="D49" s="202">
        <v>1.6</v>
      </c>
    </row>
    <row r="50" spans="1:4" x14ac:dyDescent="0.2">
      <c r="A50" s="201">
        <v>47</v>
      </c>
      <c r="B50" s="202" t="s">
        <v>1764</v>
      </c>
      <c r="C50" s="203" t="s">
        <v>825</v>
      </c>
      <c r="D50" s="202">
        <v>3.25</v>
      </c>
    </row>
    <row r="51" spans="1:4" ht="30" x14ac:dyDescent="0.2">
      <c r="A51" s="201">
        <v>48</v>
      </c>
      <c r="B51" s="202" t="s">
        <v>1765</v>
      </c>
      <c r="C51" s="203" t="s">
        <v>848</v>
      </c>
      <c r="D51" s="202">
        <v>3.18</v>
      </c>
    </row>
    <row r="52" spans="1:4" x14ac:dyDescent="0.2">
      <c r="A52" s="201">
        <v>49</v>
      </c>
      <c r="B52" s="202" t="s">
        <v>1766</v>
      </c>
      <c r="C52" s="203" t="s">
        <v>849</v>
      </c>
      <c r="D52" s="202">
        <v>0.8</v>
      </c>
    </row>
    <row r="53" spans="1:4" x14ac:dyDescent="0.2">
      <c r="A53" s="201">
        <v>50</v>
      </c>
      <c r="B53" s="202" t="s">
        <v>1767</v>
      </c>
      <c r="C53" s="203" t="s">
        <v>850</v>
      </c>
      <c r="D53" s="202">
        <v>1.06</v>
      </c>
    </row>
    <row r="54" spans="1:4" x14ac:dyDescent="0.2">
      <c r="A54" s="201">
        <v>51</v>
      </c>
      <c r="B54" s="202" t="s">
        <v>1768</v>
      </c>
      <c r="C54" s="203" t="s">
        <v>456</v>
      </c>
      <c r="D54" s="202">
        <v>1.83</v>
      </c>
    </row>
    <row r="55" spans="1:4" x14ac:dyDescent="0.2">
      <c r="A55" s="201">
        <v>52</v>
      </c>
      <c r="B55" s="202" t="s">
        <v>1769</v>
      </c>
      <c r="C55" s="203" t="s">
        <v>424</v>
      </c>
      <c r="D55" s="202">
        <v>2.31</v>
      </c>
    </row>
    <row r="56" spans="1:4" x14ac:dyDescent="0.2">
      <c r="A56" s="201">
        <v>53</v>
      </c>
      <c r="B56" s="202" t="s">
        <v>1770</v>
      </c>
      <c r="C56" s="203" t="s">
        <v>1498</v>
      </c>
      <c r="D56" s="202">
        <v>2.84</v>
      </c>
    </row>
    <row r="57" spans="1:4" x14ac:dyDescent="0.2">
      <c r="A57" s="201">
        <v>54</v>
      </c>
      <c r="B57" s="202" t="s">
        <v>1771</v>
      </c>
      <c r="C57" s="203" t="s">
        <v>1500</v>
      </c>
      <c r="D57" s="202">
        <v>4.16</v>
      </c>
    </row>
    <row r="58" spans="1:4" x14ac:dyDescent="0.2">
      <c r="A58" s="201">
        <v>55</v>
      </c>
      <c r="B58" s="202" t="s">
        <v>1772</v>
      </c>
      <c r="C58" s="203" t="s">
        <v>1502</v>
      </c>
      <c r="D58" s="202">
        <v>4.5</v>
      </c>
    </row>
    <row r="59" spans="1:4" x14ac:dyDescent="0.2">
      <c r="A59" s="201">
        <v>56</v>
      </c>
      <c r="B59" s="202" t="s">
        <v>1773</v>
      </c>
      <c r="C59" s="203" t="s">
        <v>1504</v>
      </c>
      <c r="D59" s="202">
        <v>6.31</v>
      </c>
    </row>
    <row r="60" spans="1:4" x14ac:dyDescent="0.2">
      <c r="A60" s="201">
        <v>57</v>
      </c>
      <c r="B60" s="202" t="s">
        <v>1774</v>
      </c>
      <c r="C60" s="203" t="s">
        <v>1506</v>
      </c>
      <c r="D60" s="202">
        <v>11.19</v>
      </c>
    </row>
    <row r="61" spans="1:4" x14ac:dyDescent="0.2">
      <c r="A61" s="201">
        <v>58</v>
      </c>
      <c r="B61" s="202" t="s">
        <v>1775</v>
      </c>
      <c r="C61" s="203" t="s">
        <v>1508</v>
      </c>
      <c r="D61" s="202">
        <v>15.29</v>
      </c>
    </row>
    <row r="62" spans="1:4" x14ac:dyDescent="0.2">
      <c r="A62" s="201">
        <v>59</v>
      </c>
      <c r="B62" s="202" t="s">
        <v>1776</v>
      </c>
      <c r="C62" s="203" t="s">
        <v>1510</v>
      </c>
      <c r="D62" s="204">
        <v>17.420000000000002</v>
      </c>
    </row>
    <row r="63" spans="1:4" ht="30" x14ac:dyDescent="0.2">
      <c r="A63" s="201">
        <v>60</v>
      </c>
      <c r="B63" s="202" t="s">
        <v>1777</v>
      </c>
      <c r="C63" s="203" t="s">
        <v>1512</v>
      </c>
      <c r="D63" s="204">
        <v>3.92</v>
      </c>
    </row>
    <row r="64" spans="1:4" ht="30" x14ac:dyDescent="0.2">
      <c r="A64" s="201">
        <v>61</v>
      </c>
      <c r="B64" s="202" t="s">
        <v>1778</v>
      </c>
      <c r="C64" s="203" t="s">
        <v>1514</v>
      </c>
      <c r="D64" s="204">
        <v>7.49</v>
      </c>
    </row>
    <row r="65" spans="1:4" ht="30" x14ac:dyDescent="0.2">
      <c r="A65" s="201">
        <v>62</v>
      </c>
      <c r="B65" s="202" t="s">
        <v>1779</v>
      </c>
      <c r="C65" s="203" t="s">
        <v>1516</v>
      </c>
      <c r="D65" s="204">
        <v>13.98</v>
      </c>
    </row>
    <row r="66" spans="1:4" ht="30" x14ac:dyDescent="0.2">
      <c r="A66" s="201">
        <v>63</v>
      </c>
      <c r="B66" s="202" t="s">
        <v>1780</v>
      </c>
      <c r="C66" s="203" t="s">
        <v>1518</v>
      </c>
      <c r="D66" s="202">
        <v>25.11</v>
      </c>
    </row>
    <row r="67" spans="1:4" ht="30" x14ac:dyDescent="0.2">
      <c r="A67" s="201">
        <v>64</v>
      </c>
      <c r="B67" s="202" t="s">
        <v>1781</v>
      </c>
      <c r="C67" s="203" t="s">
        <v>1520</v>
      </c>
      <c r="D67" s="202">
        <v>44.65</v>
      </c>
    </row>
    <row r="68" spans="1:4" ht="30" x14ac:dyDescent="0.2">
      <c r="A68" s="201">
        <v>65</v>
      </c>
      <c r="B68" s="202" t="s">
        <v>1782</v>
      </c>
      <c r="C68" s="203" t="s">
        <v>129</v>
      </c>
      <c r="D68" s="202">
        <v>2.35</v>
      </c>
    </row>
    <row r="69" spans="1:4" ht="30" x14ac:dyDescent="0.2">
      <c r="A69" s="201">
        <v>66</v>
      </c>
      <c r="B69" s="202" t="s">
        <v>1783</v>
      </c>
      <c r="C69" s="203" t="s">
        <v>699</v>
      </c>
      <c r="D69" s="202">
        <v>2.48</v>
      </c>
    </row>
    <row r="70" spans="1:4" ht="45" x14ac:dyDescent="0.2">
      <c r="A70" s="201">
        <v>67</v>
      </c>
      <c r="B70" s="202" t="s">
        <v>1784</v>
      </c>
      <c r="C70" s="203" t="s">
        <v>1017</v>
      </c>
      <c r="D70" s="202">
        <v>0.76</v>
      </c>
    </row>
    <row r="71" spans="1:4" ht="45" x14ac:dyDescent="0.2">
      <c r="A71" s="201">
        <v>68</v>
      </c>
      <c r="B71" s="202" t="s">
        <v>1785</v>
      </c>
      <c r="C71" s="203" t="s">
        <v>1018</v>
      </c>
      <c r="D71" s="202">
        <v>1.06</v>
      </c>
    </row>
    <row r="72" spans="1:4" ht="45" x14ac:dyDescent="0.2">
      <c r="A72" s="201">
        <v>69</v>
      </c>
      <c r="B72" s="202" t="s">
        <v>1786</v>
      </c>
      <c r="C72" s="203" t="s">
        <v>1019</v>
      </c>
      <c r="D72" s="202">
        <v>1.51</v>
      </c>
    </row>
    <row r="73" spans="1:4" ht="45" x14ac:dyDescent="0.2">
      <c r="A73" s="201">
        <v>70</v>
      </c>
      <c r="B73" s="202" t="s">
        <v>1787</v>
      </c>
      <c r="C73" s="203" t="s">
        <v>1020</v>
      </c>
      <c r="D73" s="202">
        <v>2.4</v>
      </c>
    </row>
    <row r="74" spans="1:4" ht="45" x14ac:dyDescent="0.2">
      <c r="A74" s="201">
        <v>71</v>
      </c>
      <c r="B74" s="202" t="s">
        <v>1788</v>
      </c>
      <c r="C74" s="203" t="s">
        <v>1021</v>
      </c>
      <c r="D74" s="202">
        <v>4.26</v>
      </c>
    </row>
    <row r="75" spans="1:4" ht="45" x14ac:dyDescent="0.2">
      <c r="A75" s="201">
        <v>72</v>
      </c>
      <c r="B75" s="202" t="s">
        <v>1789</v>
      </c>
      <c r="C75" s="203" t="s">
        <v>1022</v>
      </c>
      <c r="D75" s="202">
        <v>7.09</v>
      </c>
    </row>
    <row r="76" spans="1:4" ht="45" x14ac:dyDescent="0.2">
      <c r="A76" s="201">
        <v>73</v>
      </c>
      <c r="B76" s="202" t="s">
        <v>1790</v>
      </c>
      <c r="C76" s="203" t="s">
        <v>1023</v>
      </c>
      <c r="D76" s="202">
        <v>9.4600000000000009</v>
      </c>
    </row>
    <row r="77" spans="1:4" ht="45" x14ac:dyDescent="0.2">
      <c r="A77" s="201">
        <v>74</v>
      </c>
      <c r="B77" s="202" t="s">
        <v>1791</v>
      </c>
      <c r="C77" s="203" t="s">
        <v>1024</v>
      </c>
      <c r="D77" s="202">
        <v>14.57</v>
      </c>
    </row>
    <row r="78" spans="1:4" ht="45" x14ac:dyDescent="0.2">
      <c r="A78" s="201">
        <v>75</v>
      </c>
      <c r="B78" s="202" t="s">
        <v>1792</v>
      </c>
      <c r="C78" s="203" t="s">
        <v>1025</v>
      </c>
      <c r="D78" s="202">
        <v>20.010000000000002</v>
      </c>
    </row>
    <row r="79" spans="1:4" ht="60" x14ac:dyDescent="0.2">
      <c r="A79" s="487">
        <v>76</v>
      </c>
      <c r="B79" s="201" t="s">
        <v>2876</v>
      </c>
      <c r="C79" s="372" t="s">
        <v>2878</v>
      </c>
      <c r="D79" s="201">
        <v>33.29</v>
      </c>
    </row>
    <row r="80" spans="1:4" ht="45" x14ac:dyDescent="0.2">
      <c r="A80" s="489"/>
      <c r="B80" s="201" t="s">
        <v>2877</v>
      </c>
      <c r="C80" s="373" t="s">
        <v>2869</v>
      </c>
      <c r="D80" s="201">
        <v>66.959999999999994</v>
      </c>
    </row>
    <row r="81" spans="1:4" ht="45" x14ac:dyDescent="0.2">
      <c r="A81" s="201">
        <v>77</v>
      </c>
      <c r="B81" s="298" t="s">
        <v>1794</v>
      </c>
      <c r="C81" s="297" t="s">
        <v>1029</v>
      </c>
      <c r="D81" s="298">
        <v>2.4</v>
      </c>
    </row>
    <row r="82" spans="1:4" ht="45" x14ac:dyDescent="0.2">
      <c r="A82" s="201">
        <v>78</v>
      </c>
      <c r="B82" s="202" t="s">
        <v>1795</v>
      </c>
      <c r="C82" s="203" t="s">
        <v>1796</v>
      </c>
      <c r="D82" s="202">
        <v>2.65</v>
      </c>
    </row>
    <row r="83" spans="1:4" x14ac:dyDescent="0.2">
      <c r="A83" s="201">
        <v>79</v>
      </c>
      <c r="B83" s="202" t="s">
        <v>1797</v>
      </c>
      <c r="C83" s="203" t="s">
        <v>851</v>
      </c>
      <c r="D83" s="202">
        <v>0.74</v>
      </c>
    </row>
    <row r="84" spans="1:4" ht="30" x14ac:dyDescent="0.2">
      <c r="A84" s="201">
        <v>80</v>
      </c>
      <c r="B84" s="202" t="s">
        <v>1798</v>
      </c>
      <c r="C84" s="203" t="s">
        <v>852</v>
      </c>
      <c r="D84" s="202">
        <v>1.1200000000000001</v>
      </c>
    </row>
    <row r="85" spans="1:4" ht="30" x14ac:dyDescent="0.2">
      <c r="A85" s="201">
        <v>81</v>
      </c>
      <c r="B85" s="202" t="s">
        <v>1799</v>
      </c>
      <c r="C85" s="203" t="s">
        <v>853</v>
      </c>
      <c r="D85" s="202">
        <v>1.66</v>
      </c>
    </row>
    <row r="86" spans="1:4" ht="30" x14ac:dyDescent="0.2">
      <c r="A86" s="201">
        <v>82</v>
      </c>
      <c r="B86" s="202" t="s">
        <v>1800</v>
      </c>
      <c r="C86" s="203" t="s">
        <v>854</v>
      </c>
      <c r="D86" s="202">
        <v>2</v>
      </c>
    </row>
    <row r="87" spans="1:4" ht="30" x14ac:dyDescent="0.2">
      <c r="A87" s="201">
        <v>83</v>
      </c>
      <c r="B87" s="202" t="s">
        <v>1801</v>
      </c>
      <c r="C87" s="203" t="s">
        <v>855</v>
      </c>
      <c r="D87" s="202">
        <v>2.46</v>
      </c>
    </row>
    <row r="88" spans="1:4" x14ac:dyDescent="0.2">
      <c r="A88" s="201">
        <v>84</v>
      </c>
      <c r="B88" s="202" t="s">
        <v>1802</v>
      </c>
      <c r="C88" s="203" t="s">
        <v>856</v>
      </c>
      <c r="D88" s="202">
        <v>45.5</v>
      </c>
    </row>
    <row r="89" spans="1:4" x14ac:dyDescent="0.2">
      <c r="A89" s="201">
        <v>85</v>
      </c>
      <c r="B89" s="202" t="s">
        <v>1803</v>
      </c>
      <c r="C89" s="203" t="s">
        <v>857</v>
      </c>
      <c r="D89" s="202">
        <v>0.39</v>
      </c>
    </row>
    <row r="90" spans="1:4" x14ac:dyDescent="0.2">
      <c r="A90" s="201">
        <v>86</v>
      </c>
      <c r="B90" s="202" t="s">
        <v>1804</v>
      </c>
      <c r="C90" s="203" t="s">
        <v>321</v>
      </c>
      <c r="D90" s="202">
        <v>0.96</v>
      </c>
    </row>
    <row r="91" spans="1:4" x14ac:dyDescent="0.2">
      <c r="A91" s="201">
        <v>87</v>
      </c>
      <c r="B91" s="202" t="s">
        <v>1805</v>
      </c>
      <c r="C91" s="203" t="s">
        <v>322</v>
      </c>
      <c r="D91" s="202">
        <v>1.44</v>
      </c>
    </row>
    <row r="92" spans="1:4" x14ac:dyDescent="0.2">
      <c r="A92" s="201">
        <v>88</v>
      </c>
      <c r="B92" s="202" t="s">
        <v>1806</v>
      </c>
      <c r="C92" s="203" t="s">
        <v>323</v>
      </c>
      <c r="D92" s="202">
        <v>1.95</v>
      </c>
    </row>
    <row r="93" spans="1:4" x14ac:dyDescent="0.2">
      <c r="A93" s="201">
        <v>89</v>
      </c>
      <c r="B93" s="202" t="s">
        <v>1807</v>
      </c>
      <c r="C93" s="203" t="s">
        <v>324</v>
      </c>
      <c r="D93" s="202">
        <v>2.17</v>
      </c>
    </row>
    <row r="94" spans="1:4" x14ac:dyDescent="0.2">
      <c r="A94" s="201">
        <v>90</v>
      </c>
      <c r="B94" s="202" t="s">
        <v>1808</v>
      </c>
      <c r="C94" s="203" t="s">
        <v>325</v>
      </c>
      <c r="D94" s="202">
        <v>3.84</v>
      </c>
    </row>
    <row r="95" spans="1:4" ht="30" x14ac:dyDescent="0.2">
      <c r="A95" s="201">
        <v>91</v>
      </c>
      <c r="B95" s="202" t="s">
        <v>1809</v>
      </c>
      <c r="C95" s="203" t="s">
        <v>858</v>
      </c>
      <c r="D95" s="202">
        <v>2.31</v>
      </c>
    </row>
    <row r="96" spans="1:4" x14ac:dyDescent="0.2">
      <c r="A96" s="201">
        <v>92</v>
      </c>
      <c r="B96" s="202" t="s">
        <v>1810</v>
      </c>
      <c r="C96" s="203" t="s">
        <v>859</v>
      </c>
      <c r="D96" s="202">
        <v>0.89</v>
      </c>
    </row>
    <row r="97" spans="1:4" x14ac:dyDescent="0.2">
      <c r="A97" s="201">
        <v>93</v>
      </c>
      <c r="B97" s="202" t="s">
        <v>1811</v>
      </c>
      <c r="C97" s="203" t="s">
        <v>860</v>
      </c>
      <c r="D97" s="202">
        <v>0.9</v>
      </c>
    </row>
    <row r="98" spans="1:4" ht="30" x14ac:dyDescent="0.2">
      <c r="A98" s="201">
        <v>94</v>
      </c>
      <c r="B98" s="202" t="s">
        <v>1812</v>
      </c>
      <c r="C98" s="203" t="s">
        <v>861</v>
      </c>
      <c r="D98" s="202">
        <v>1.46</v>
      </c>
    </row>
    <row r="99" spans="1:4" ht="30" x14ac:dyDescent="0.2">
      <c r="A99" s="201">
        <v>95</v>
      </c>
      <c r="B99" s="202" t="s">
        <v>1813</v>
      </c>
      <c r="C99" s="203" t="s">
        <v>862</v>
      </c>
      <c r="D99" s="202">
        <v>1.84</v>
      </c>
    </row>
    <row r="100" spans="1:4" x14ac:dyDescent="0.2">
      <c r="A100" s="201">
        <v>96</v>
      </c>
      <c r="B100" s="202" t="s">
        <v>1814</v>
      </c>
      <c r="C100" s="203" t="s">
        <v>507</v>
      </c>
      <c r="D100" s="202">
        <v>2.1800000000000002</v>
      </c>
    </row>
    <row r="101" spans="1:4" x14ac:dyDescent="0.2">
      <c r="A101" s="201">
        <v>97</v>
      </c>
      <c r="B101" s="202" t="s">
        <v>1815</v>
      </c>
      <c r="C101" s="203" t="s">
        <v>508</v>
      </c>
      <c r="D101" s="202">
        <v>4.3099999999999996</v>
      </c>
    </row>
    <row r="102" spans="1:4" ht="30" x14ac:dyDescent="0.2">
      <c r="A102" s="201">
        <v>98</v>
      </c>
      <c r="B102" s="202" t="s">
        <v>1816</v>
      </c>
      <c r="C102" s="203" t="s">
        <v>382</v>
      </c>
      <c r="D102" s="202">
        <v>0.98</v>
      </c>
    </row>
    <row r="103" spans="1:4" x14ac:dyDescent="0.2">
      <c r="A103" s="201">
        <v>99</v>
      </c>
      <c r="B103" s="202" t="s">
        <v>1817</v>
      </c>
      <c r="C103" s="203" t="s">
        <v>863</v>
      </c>
      <c r="D103" s="202">
        <v>0.74</v>
      </c>
    </row>
    <row r="104" spans="1:4" ht="30" x14ac:dyDescent="0.2">
      <c r="A104" s="201">
        <v>100</v>
      </c>
      <c r="B104" s="202" t="s">
        <v>1818</v>
      </c>
      <c r="C104" s="203" t="s">
        <v>864</v>
      </c>
      <c r="D104" s="202">
        <v>1.32</v>
      </c>
    </row>
    <row r="105" spans="1:4" ht="30" x14ac:dyDescent="0.2">
      <c r="A105" s="201">
        <v>101</v>
      </c>
      <c r="B105" s="202" t="s">
        <v>1819</v>
      </c>
      <c r="C105" s="203" t="s">
        <v>94</v>
      </c>
      <c r="D105" s="202">
        <v>1.44</v>
      </c>
    </row>
    <row r="106" spans="1:4" ht="30" x14ac:dyDescent="0.2">
      <c r="A106" s="201">
        <v>102</v>
      </c>
      <c r="B106" s="202" t="s">
        <v>1820</v>
      </c>
      <c r="C106" s="203" t="s">
        <v>95</v>
      </c>
      <c r="D106" s="202">
        <v>1.69</v>
      </c>
    </row>
    <row r="107" spans="1:4" ht="30" x14ac:dyDescent="0.2">
      <c r="A107" s="201">
        <v>103</v>
      </c>
      <c r="B107" s="202" t="s">
        <v>1821</v>
      </c>
      <c r="C107" s="203" t="s">
        <v>96</v>
      </c>
      <c r="D107" s="202">
        <v>2.4900000000000002</v>
      </c>
    </row>
    <row r="108" spans="1:4" ht="30" x14ac:dyDescent="0.2">
      <c r="A108" s="201">
        <v>104</v>
      </c>
      <c r="B108" s="202" t="s">
        <v>1822</v>
      </c>
      <c r="C108" s="203" t="s">
        <v>865</v>
      </c>
      <c r="D108" s="202">
        <v>1.05</v>
      </c>
    </row>
    <row r="109" spans="1:4" ht="30" x14ac:dyDescent="0.2">
      <c r="A109" s="201">
        <v>105</v>
      </c>
      <c r="B109" s="202" t="s">
        <v>1823</v>
      </c>
      <c r="C109" s="203" t="s">
        <v>866</v>
      </c>
      <c r="D109" s="202">
        <v>0.8</v>
      </c>
    </row>
    <row r="110" spans="1:4" ht="30" x14ac:dyDescent="0.2">
      <c r="A110" s="201">
        <v>106</v>
      </c>
      <c r="B110" s="202" t="s">
        <v>1824</v>
      </c>
      <c r="C110" s="203" t="s">
        <v>867</v>
      </c>
      <c r="D110" s="202">
        <v>2.1800000000000002</v>
      </c>
    </row>
    <row r="111" spans="1:4" ht="30" x14ac:dyDescent="0.2">
      <c r="A111" s="201">
        <v>107</v>
      </c>
      <c r="B111" s="202" t="s">
        <v>1825</v>
      </c>
      <c r="C111" s="203" t="s">
        <v>100</v>
      </c>
      <c r="D111" s="202">
        <v>2.58</v>
      </c>
    </row>
    <row r="112" spans="1:4" ht="30" x14ac:dyDescent="0.2">
      <c r="A112" s="201">
        <v>108</v>
      </c>
      <c r="B112" s="202" t="s">
        <v>1826</v>
      </c>
      <c r="C112" s="203" t="s">
        <v>57</v>
      </c>
      <c r="D112" s="202">
        <v>1.97</v>
      </c>
    </row>
    <row r="113" spans="1:4" ht="30" x14ac:dyDescent="0.2">
      <c r="A113" s="201">
        <v>109</v>
      </c>
      <c r="B113" s="202" t="s">
        <v>1827</v>
      </c>
      <c r="C113" s="203" t="s">
        <v>58</v>
      </c>
      <c r="D113" s="202">
        <v>2.04</v>
      </c>
    </row>
    <row r="114" spans="1:4" ht="30" x14ac:dyDescent="0.2">
      <c r="A114" s="201">
        <v>110</v>
      </c>
      <c r="B114" s="202" t="s">
        <v>1828</v>
      </c>
      <c r="C114" s="203" t="s">
        <v>722</v>
      </c>
      <c r="D114" s="202">
        <v>2.95</v>
      </c>
    </row>
    <row r="115" spans="1:4" x14ac:dyDescent="0.2">
      <c r="A115" s="201">
        <v>111</v>
      </c>
      <c r="B115" s="202" t="s">
        <v>1829</v>
      </c>
      <c r="C115" s="203" t="s">
        <v>868</v>
      </c>
      <c r="D115" s="202">
        <v>0.89</v>
      </c>
    </row>
    <row r="116" spans="1:4" ht="30" x14ac:dyDescent="0.2">
      <c r="A116" s="201">
        <v>112</v>
      </c>
      <c r="B116" s="202" t="s">
        <v>1830</v>
      </c>
      <c r="C116" s="203" t="s">
        <v>726</v>
      </c>
      <c r="D116" s="202">
        <v>0.75</v>
      </c>
    </row>
    <row r="117" spans="1:4" ht="30" x14ac:dyDescent="0.2">
      <c r="A117" s="201">
        <v>113</v>
      </c>
      <c r="B117" s="202" t="s">
        <v>1831</v>
      </c>
      <c r="C117" s="203" t="s">
        <v>727</v>
      </c>
      <c r="D117" s="202">
        <v>1</v>
      </c>
    </row>
    <row r="118" spans="1:4" ht="30" x14ac:dyDescent="0.2">
      <c r="A118" s="201">
        <v>114</v>
      </c>
      <c r="B118" s="202" t="s">
        <v>1832</v>
      </c>
      <c r="C118" s="203" t="s">
        <v>728</v>
      </c>
      <c r="D118" s="202">
        <v>4.34</v>
      </c>
    </row>
    <row r="119" spans="1:4" x14ac:dyDescent="0.2">
      <c r="A119" s="201">
        <v>115</v>
      </c>
      <c r="B119" s="202" t="s">
        <v>1833</v>
      </c>
      <c r="C119" s="203" t="s">
        <v>869</v>
      </c>
      <c r="D119" s="202">
        <v>1.29</v>
      </c>
    </row>
    <row r="120" spans="1:4" x14ac:dyDescent="0.2">
      <c r="A120" s="201">
        <v>116</v>
      </c>
      <c r="B120" s="202" t="s">
        <v>1834</v>
      </c>
      <c r="C120" s="203" t="s">
        <v>870</v>
      </c>
      <c r="D120" s="202">
        <v>2.6</v>
      </c>
    </row>
    <row r="121" spans="1:4" ht="30" x14ac:dyDescent="0.2">
      <c r="A121" s="201">
        <v>117</v>
      </c>
      <c r="B121" s="202" t="s">
        <v>1835</v>
      </c>
      <c r="C121" s="203" t="s">
        <v>254</v>
      </c>
      <c r="D121" s="202">
        <v>2.11</v>
      </c>
    </row>
    <row r="122" spans="1:4" ht="30" x14ac:dyDescent="0.2">
      <c r="A122" s="201">
        <v>118</v>
      </c>
      <c r="B122" s="202" t="s">
        <v>1836</v>
      </c>
      <c r="C122" s="203" t="s">
        <v>255</v>
      </c>
      <c r="D122" s="202">
        <v>3.55</v>
      </c>
    </row>
    <row r="123" spans="1:4" x14ac:dyDescent="0.2">
      <c r="A123" s="201">
        <v>119</v>
      </c>
      <c r="B123" s="202" t="s">
        <v>1837</v>
      </c>
      <c r="C123" s="203" t="s">
        <v>257</v>
      </c>
      <c r="D123" s="202">
        <v>1.57</v>
      </c>
    </row>
    <row r="124" spans="1:4" x14ac:dyDescent="0.2">
      <c r="A124" s="201">
        <v>120</v>
      </c>
      <c r="B124" s="202" t="s">
        <v>1838</v>
      </c>
      <c r="C124" s="203" t="s">
        <v>258</v>
      </c>
      <c r="D124" s="202">
        <v>2.2599999999999998</v>
      </c>
    </row>
    <row r="125" spans="1:4" x14ac:dyDescent="0.2">
      <c r="A125" s="201">
        <v>121</v>
      </c>
      <c r="B125" s="202" t="s">
        <v>1839</v>
      </c>
      <c r="C125" s="203" t="s">
        <v>259</v>
      </c>
      <c r="D125" s="202">
        <v>3.24</v>
      </c>
    </row>
    <row r="126" spans="1:4" x14ac:dyDescent="0.2">
      <c r="A126" s="201">
        <v>122</v>
      </c>
      <c r="B126" s="202" t="s">
        <v>1840</v>
      </c>
      <c r="C126" s="203" t="s">
        <v>1054</v>
      </c>
      <c r="D126" s="202">
        <v>1.7</v>
      </c>
    </row>
    <row r="127" spans="1:4" x14ac:dyDescent="0.2">
      <c r="A127" s="201">
        <v>123</v>
      </c>
      <c r="B127" s="202" t="s">
        <v>1841</v>
      </c>
      <c r="C127" s="203" t="s">
        <v>260</v>
      </c>
      <c r="D127" s="202">
        <v>2.06</v>
      </c>
    </row>
    <row r="128" spans="1:4" x14ac:dyDescent="0.2">
      <c r="A128" s="201">
        <v>124</v>
      </c>
      <c r="B128" s="202" t="s">
        <v>1842</v>
      </c>
      <c r="C128" s="203" t="s">
        <v>261</v>
      </c>
      <c r="D128" s="202">
        <v>2.17</v>
      </c>
    </row>
    <row r="129" spans="1:4" x14ac:dyDescent="0.2">
      <c r="A129" s="201">
        <v>125</v>
      </c>
      <c r="B129" s="202" t="s">
        <v>1843</v>
      </c>
      <c r="C129" s="203" t="s">
        <v>871</v>
      </c>
      <c r="D129" s="202">
        <v>1.1000000000000001</v>
      </c>
    </row>
    <row r="130" spans="1:4" ht="30" x14ac:dyDescent="0.2">
      <c r="A130" s="201">
        <v>126</v>
      </c>
      <c r="B130" s="202" t="s">
        <v>1844</v>
      </c>
      <c r="C130" s="203" t="s">
        <v>393</v>
      </c>
      <c r="D130" s="202">
        <v>0.88</v>
      </c>
    </row>
    <row r="131" spans="1:4" x14ac:dyDescent="0.2">
      <c r="A131" s="201">
        <v>127</v>
      </c>
      <c r="B131" s="202" t="s">
        <v>1845</v>
      </c>
      <c r="C131" s="203" t="s">
        <v>270</v>
      </c>
      <c r="D131" s="202">
        <v>0.92</v>
      </c>
    </row>
    <row r="132" spans="1:4" x14ac:dyDescent="0.2">
      <c r="A132" s="201">
        <v>128</v>
      </c>
      <c r="B132" s="202" t="s">
        <v>1846</v>
      </c>
      <c r="C132" s="203" t="s">
        <v>317</v>
      </c>
      <c r="D132" s="202">
        <v>1.56</v>
      </c>
    </row>
    <row r="133" spans="1:4" x14ac:dyDescent="0.2">
      <c r="A133" s="201">
        <v>129</v>
      </c>
      <c r="B133" s="202" t="s">
        <v>1847</v>
      </c>
      <c r="C133" s="203" t="s">
        <v>872</v>
      </c>
      <c r="D133" s="202">
        <v>1.08</v>
      </c>
    </row>
    <row r="134" spans="1:4" ht="60" x14ac:dyDescent="0.2">
      <c r="A134" s="201">
        <v>130</v>
      </c>
      <c r="B134" s="202" t="s">
        <v>1848</v>
      </c>
      <c r="C134" s="203" t="s">
        <v>873</v>
      </c>
      <c r="D134" s="202">
        <v>1.41</v>
      </c>
    </row>
    <row r="135" spans="1:4" x14ac:dyDescent="0.2">
      <c r="A135" s="201">
        <v>131</v>
      </c>
      <c r="B135" s="202" t="s">
        <v>1849</v>
      </c>
      <c r="C135" s="203" t="s">
        <v>675</v>
      </c>
      <c r="D135" s="202">
        <v>2.58</v>
      </c>
    </row>
    <row r="136" spans="1:4" ht="30" x14ac:dyDescent="0.2">
      <c r="A136" s="201">
        <v>132</v>
      </c>
      <c r="B136" s="202" t="s">
        <v>1850</v>
      </c>
      <c r="C136" s="203" t="s">
        <v>874</v>
      </c>
      <c r="D136" s="202">
        <v>12.27</v>
      </c>
    </row>
    <row r="137" spans="1:4" ht="30" x14ac:dyDescent="0.2">
      <c r="A137" s="201">
        <v>133</v>
      </c>
      <c r="B137" s="202" t="s">
        <v>1851</v>
      </c>
      <c r="C137" s="203" t="s">
        <v>801</v>
      </c>
      <c r="D137" s="202">
        <v>7.86</v>
      </c>
    </row>
    <row r="138" spans="1:4" ht="30" x14ac:dyDescent="0.2">
      <c r="A138" s="201">
        <v>134</v>
      </c>
      <c r="B138" s="202" t="s">
        <v>1852</v>
      </c>
      <c r="C138" s="203" t="s">
        <v>875</v>
      </c>
      <c r="D138" s="202">
        <v>0.56000000000000005</v>
      </c>
    </row>
    <row r="139" spans="1:4" ht="45" x14ac:dyDescent="0.2">
      <c r="A139" s="201">
        <v>135</v>
      </c>
      <c r="B139" s="202" t="s">
        <v>1853</v>
      </c>
      <c r="C139" s="203" t="s">
        <v>876</v>
      </c>
      <c r="D139" s="202">
        <v>0.46</v>
      </c>
    </row>
    <row r="140" spans="1:4" ht="30" x14ac:dyDescent="0.25">
      <c r="A140" s="487">
        <v>136</v>
      </c>
      <c r="B140" s="202" t="s">
        <v>2359</v>
      </c>
      <c r="C140" s="171" t="s">
        <v>2349</v>
      </c>
      <c r="D140" s="202">
        <v>18.510000000000002</v>
      </c>
    </row>
    <row r="141" spans="1:4" ht="30" x14ac:dyDescent="0.25">
      <c r="A141" s="488"/>
      <c r="B141" s="202" t="s">
        <v>2360</v>
      </c>
      <c r="C141" s="171" t="s">
        <v>2350</v>
      </c>
      <c r="D141" s="202">
        <v>7.77</v>
      </c>
    </row>
    <row r="142" spans="1:4" ht="30" x14ac:dyDescent="0.25">
      <c r="A142" s="488"/>
      <c r="B142" s="202" t="s">
        <v>2361</v>
      </c>
      <c r="C142" s="171" t="s">
        <v>2351</v>
      </c>
      <c r="D142" s="202">
        <v>8.4700000000000006</v>
      </c>
    </row>
    <row r="143" spans="1:4" ht="30" x14ac:dyDescent="0.25">
      <c r="A143" s="488"/>
      <c r="B143" s="202" t="s">
        <v>2362</v>
      </c>
      <c r="C143" s="171" t="s">
        <v>2352</v>
      </c>
      <c r="D143" s="202">
        <v>7.62</v>
      </c>
    </row>
    <row r="144" spans="1:4" ht="30" x14ac:dyDescent="0.25">
      <c r="A144" s="488"/>
      <c r="B144" s="202" t="s">
        <v>2363</v>
      </c>
      <c r="C144" s="275" t="s">
        <v>2353</v>
      </c>
      <c r="D144" s="202">
        <v>9.49</v>
      </c>
    </row>
    <row r="145" spans="1:4" ht="30" x14ac:dyDescent="0.25">
      <c r="A145" s="488"/>
      <c r="B145" s="202" t="s">
        <v>2364</v>
      </c>
      <c r="C145" s="171" t="s">
        <v>2357</v>
      </c>
      <c r="D145" s="202">
        <v>5.82</v>
      </c>
    </row>
    <row r="146" spans="1:4" ht="30" x14ac:dyDescent="0.25">
      <c r="A146" s="488"/>
      <c r="B146" s="202" t="s">
        <v>2365</v>
      </c>
      <c r="C146" s="171" t="s">
        <v>2358</v>
      </c>
      <c r="D146" s="202">
        <v>4.42</v>
      </c>
    </row>
    <row r="147" spans="1:4" ht="30" x14ac:dyDescent="0.25">
      <c r="A147" s="488"/>
      <c r="B147" s="202" t="s">
        <v>2366</v>
      </c>
      <c r="C147" s="275" t="s">
        <v>2354</v>
      </c>
      <c r="D147" s="202">
        <v>2.75</v>
      </c>
    </row>
    <row r="148" spans="1:4" ht="30" x14ac:dyDescent="0.25">
      <c r="A148" s="488"/>
      <c r="B148" s="202" t="s">
        <v>2367</v>
      </c>
      <c r="C148" s="275" t="s">
        <v>2355</v>
      </c>
      <c r="D148" s="202">
        <v>3.28</v>
      </c>
    </row>
    <row r="149" spans="1:4" ht="30" x14ac:dyDescent="0.25">
      <c r="A149" s="489"/>
      <c r="B149" s="202" t="s">
        <v>2368</v>
      </c>
      <c r="C149" s="275" t="s">
        <v>2356</v>
      </c>
      <c r="D149" s="202">
        <v>1.32</v>
      </c>
    </row>
    <row r="150" spans="1:4" x14ac:dyDescent="0.2">
      <c r="A150" s="201">
        <v>137</v>
      </c>
      <c r="B150" s="202" t="s">
        <v>1854</v>
      </c>
      <c r="C150" s="203" t="s">
        <v>619</v>
      </c>
      <c r="D150" s="202">
        <v>7.4</v>
      </c>
    </row>
    <row r="151" spans="1:4" ht="30" x14ac:dyDescent="0.2">
      <c r="A151" s="201">
        <v>138</v>
      </c>
      <c r="B151" s="202" t="s">
        <v>1855</v>
      </c>
      <c r="C151" s="203" t="s">
        <v>451</v>
      </c>
      <c r="D151" s="202">
        <v>0.4</v>
      </c>
    </row>
    <row r="152" spans="1:4" ht="30" x14ac:dyDescent="0.2">
      <c r="A152" s="201">
        <v>139</v>
      </c>
      <c r="B152" s="202" t="s">
        <v>1856</v>
      </c>
      <c r="C152" s="203" t="s">
        <v>1055</v>
      </c>
      <c r="D152" s="202">
        <v>1.61</v>
      </c>
    </row>
    <row r="153" spans="1:4" ht="30" x14ac:dyDescent="0.2">
      <c r="A153" s="201">
        <v>140</v>
      </c>
      <c r="B153" s="202" t="s">
        <v>1857</v>
      </c>
      <c r="C153" s="203" t="s">
        <v>1056</v>
      </c>
      <c r="D153" s="202">
        <v>1.94</v>
      </c>
    </row>
    <row r="154" spans="1:4" ht="45" x14ac:dyDescent="0.2">
      <c r="A154" s="201">
        <v>141</v>
      </c>
      <c r="B154" s="202" t="s">
        <v>1858</v>
      </c>
      <c r="C154" s="203" t="s">
        <v>1057</v>
      </c>
      <c r="D154" s="202">
        <v>1.52</v>
      </c>
    </row>
    <row r="155" spans="1:4" ht="45" x14ac:dyDescent="0.2">
      <c r="A155" s="201">
        <v>142</v>
      </c>
      <c r="B155" s="202" t="s">
        <v>1859</v>
      </c>
      <c r="C155" s="203" t="s">
        <v>1058</v>
      </c>
      <c r="D155" s="202">
        <v>1.82</v>
      </c>
    </row>
    <row r="156" spans="1:4" x14ac:dyDescent="0.2">
      <c r="A156" s="201">
        <v>143</v>
      </c>
      <c r="B156" s="202" t="s">
        <v>1860</v>
      </c>
      <c r="C156" s="203" t="s">
        <v>1251</v>
      </c>
      <c r="D156" s="202">
        <v>1.39</v>
      </c>
    </row>
    <row r="157" spans="1:4" x14ac:dyDescent="0.2">
      <c r="A157" s="201">
        <v>144</v>
      </c>
      <c r="B157" s="202" t="s">
        <v>1861</v>
      </c>
      <c r="C157" s="203" t="s">
        <v>1248</v>
      </c>
      <c r="D157" s="202">
        <v>1.67</v>
      </c>
    </row>
    <row r="158" spans="1:4" ht="30" x14ac:dyDescent="0.2">
      <c r="A158" s="201">
        <v>145</v>
      </c>
      <c r="B158" s="202" t="s">
        <v>1862</v>
      </c>
      <c r="C158" s="203" t="s">
        <v>1863</v>
      </c>
      <c r="D158" s="202">
        <v>0.85</v>
      </c>
    </row>
    <row r="159" spans="1:4" ht="30" x14ac:dyDescent="0.2">
      <c r="A159" s="201">
        <v>146</v>
      </c>
      <c r="B159" s="202" t="s">
        <v>1864</v>
      </c>
      <c r="C159" s="203" t="s">
        <v>1701</v>
      </c>
      <c r="D159" s="202">
        <v>1.0900000000000001</v>
      </c>
    </row>
    <row r="160" spans="1:4" ht="30" x14ac:dyDescent="0.2">
      <c r="A160" s="201">
        <v>147</v>
      </c>
      <c r="B160" s="202" t="s">
        <v>1865</v>
      </c>
      <c r="C160" s="203" t="s">
        <v>756</v>
      </c>
      <c r="D160" s="202">
        <v>1.5</v>
      </c>
    </row>
    <row r="161" spans="1:4" ht="45" x14ac:dyDescent="0.2">
      <c r="A161" s="201">
        <v>148</v>
      </c>
      <c r="B161" s="202" t="s">
        <v>1866</v>
      </c>
      <c r="C161" s="203" t="s">
        <v>877</v>
      </c>
      <c r="D161" s="202">
        <v>1.8</v>
      </c>
    </row>
    <row r="162" spans="1:4" ht="30" x14ac:dyDescent="0.2">
      <c r="A162" s="201">
        <v>149</v>
      </c>
      <c r="B162" s="202" t="s">
        <v>1867</v>
      </c>
      <c r="C162" s="203" t="s">
        <v>396</v>
      </c>
      <c r="D162" s="202">
        <v>2.75</v>
      </c>
    </row>
    <row r="163" spans="1:4" ht="30" x14ac:dyDescent="0.2">
      <c r="A163" s="201">
        <v>150</v>
      </c>
      <c r="B163" s="202" t="s">
        <v>1868</v>
      </c>
      <c r="C163" s="203" t="s">
        <v>878</v>
      </c>
      <c r="D163" s="202">
        <v>2.35</v>
      </c>
    </row>
    <row r="164" spans="1:4" ht="15.75" customHeight="1" x14ac:dyDescent="0.2">
      <c r="A164" s="491" t="s">
        <v>1869</v>
      </c>
      <c r="B164" s="491"/>
      <c r="C164" s="491"/>
      <c r="D164" s="491"/>
    </row>
    <row r="165" spans="1:4" x14ac:dyDescent="0.2">
      <c r="A165" s="491"/>
      <c r="B165" s="491"/>
      <c r="C165" s="491"/>
      <c r="D165" s="491"/>
    </row>
  </sheetData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4">
    <mergeCell ref="A2:D2"/>
    <mergeCell ref="A164:D165"/>
    <mergeCell ref="A140:A149"/>
    <mergeCell ref="A79:A80"/>
  </mergeCells>
  <phoneticPr fontId="5" type="noConversion"/>
  <pageMargins left="0.78740157480314965" right="0.39370078740157483" top="0.59055118110236227" bottom="0.78740157480314965" header="0.51181102362204722" footer="0.51181102362204722"/>
  <pageSetup paperSize="9" scale="85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20</vt:i4>
      </vt:variant>
    </vt:vector>
  </HeadingPairs>
  <TitlesOfParts>
    <vt:vector size="45" baseType="lpstr">
      <vt:lpstr>8 штр</vt:lpstr>
      <vt:lpstr>7 ЗПТ</vt:lpstr>
      <vt:lpstr>6.4</vt:lpstr>
      <vt:lpstr>6.3</vt:lpstr>
      <vt:lpstr>6.2</vt:lpstr>
      <vt:lpstr>6.1</vt:lpstr>
      <vt:lpstr>5.3</vt:lpstr>
      <vt:lpstr>5.2</vt:lpstr>
      <vt:lpstr>5.1</vt:lpstr>
      <vt:lpstr>4</vt:lpstr>
      <vt:lpstr>3.5 </vt:lpstr>
      <vt:lpstr>3.4</vt:lpstr>
      <vt:lpstr>3.3</vt:lpstr>
      <vt:lpstr>3.2</vt:lpstr>
      <vt:lpstr>3.1</vt:lpstr>
      <vt:lpstr>2.9 дисп</vt:lpstr>
      <vt:lpstr>2.8</vt:lpstr>
      <vt:lpstr>2.7</vt:lpstr>
      <vt:lpstr>2.6</vt:lpstr>
      <vt:lpstr>2.5</vt:lpstr>
      <vt:lpstr>2.4</vt:lpstr>
      <vt:lpstr>2.3</vt:lpstr>
      <vt:lpstr>2.2</vt:lpstr>
      <vt:lpstr>2.1</vt:lpstr>
      <vt:lpstr>1</vt:lpstr>
      <vt:lpstr>'1'!Заголовки_для_печати</vt:lpstr>
      <vt:lpstr>'2.7'!Заголовки_для_печати</vt:lpstr>
      <vt:lpstr>'3.1'!Заголовки_для_печати</vt:lpstr>
      <vt:lpstr>'3.5 '!Заголовки_для_печати</vt:lpstr>
      <vt:lpstr>'5.1'!Заголовки_для_печати</vt:lpstr>
      <vt:lpstr>'1'!Область_печати</vt:lpstr>
      <vt:lpstr>'2.1'!Область_печати</vt:lpstr>
      <vt:lpstr>'2.2'!Область_печати</vt:lpstr>
      <vt:lpstr>'2.3'!Область_печати</vt:lpstr>
      <vt:lpstr>'2.6'!Область_печати</vt:lpstr>
      <vt:lpstr>'2.8'!Область_печати</vt:lpstr>
      <vt:lpstr>'3.1'!Область_печати</vt:lpstr>
      <vt:lpstr>'3.2'!Область_печати</vt:lpstr>
      <vt:lpstr>'3.3'!Область_печати</vt:lpstr>
      <vt:lpstr>'4'!Область_печати</vt:lpstr>
      <vt:lpstr>'5.1'!Область_печати</vt:lpstr>
      <vt:lpstr>'5.2'!Область_печати</vt:lpstr>
      <vt:lpstr>'5.3'!Область_печати</vt:lpstr>
      <vt:lpstr>'6.1'!Область_печати</vt:lpstr>
      <vt:lpstr>'8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Галина Б. Шумяцкая</cp:lastModifiedBy>
  <cp:lastPrinted>2019-06-05T11:48:31Z</cp:lastPrinted>
  <dcterms:created xsi:type="dcterms:W3CDTF">1996-10-08T23:32:33Z</dcterms:created>
  <dcterms:modified xsi:type="dcterms:W3CDTF">2019-12-17T10:02:34Z</dcterms:modified>
</cp:coreProperties>
</file>